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3"/>
  </bookViews>
  <sheets>
    <sheet name="附件1" sheetId="1" r:id="rId1"/>
    <sheet name="附件2" sheetId="2" r:id="rId2"/>
    <sheet name="附件3" sheetId="3" r:id="rId3"/>
    <sheet name="附件4" sheetId="4" r:id="rId4"/>
  </sheets>
  <definedNames>
    <definedName name="_xlnm.Print_Area" localSheetId="2">'附件3'!$A$1:$R$171</definedName>
    <definedName name="_xlnm.Print_Titles" localSheetId="1">'附件2'!$2:$5</definedName>
    <definedName name="_xlnm.Print_Titles" localSheetId="2">'附件3'!$1:$6</definedName>
  </definedNames>
  <calcPr fullCalcOnLoad="1"/>
</workbook>
</file>

<file path=xl/sharedStrings.xml><?xml version="1.0" encoding="utf-8"?>
<sst xmlns="http://schemas.openxmlformats.org/spreadsheetml/2006/main" count="1499" uniqueCount="618">
  <si>
    <t>附表1</t>
  </si>
  <si>
    <r>
      <t xml:space="preserve">   大理      </t>
    </r>
    <r>
      <rPr>
        <b/>
        <sz val="20"/>
        <rFont val="方正小标宋简体"/>
        <family val="4"/>
      </rPr>
      <t>州</t>
    </r>
    <r>
      <rPr>
        <b/>
        <u val="single"/>
        <sz val="20"/>
        <rFont val="方正小标宋简体"/>
        <family val="4"/>
      </rPr>
      <t xml:space="preserve">  弥渡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</si>
  <si>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</si>
  <si>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</si>
  <si>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</si>
  <si>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</si>
  <si>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</si>
  <si>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</si>
  <si>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</si>
  <si>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</si>
  <si>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</si>
  <si>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</si>
  <si>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</si>
  <si>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</si>
  <si>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</si>
  <si>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</si>
  <si>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</si>
  <si>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</si>
  <si>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</si>
  <si>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</si>
  <si>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</si>
  <si>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</si>
  <si>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</si>
  <si>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</si>
  <si>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</si>
  <si>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弥渡    </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</si>
  <si>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</si>
  <si>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</si>
  <si>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</si>
  <si>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</si>
  <si>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</si>
  <si>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总规模</t>
  </si>
  <si>
    <t>其中实际纳入整合使用金额</t>
  </si>
  <si>
    <t>年初预计总规模</t>
  </si>
  <si>
    <t>年初计划整合规模</t>
  </si>
  <si>
    <t>计划整合资金规模调整数（8月31日调整方案填）</t>
  </si>
  <si>
    <t>合计</t>
  </si>
  <si>
    <t>一</t>
  </si>
  <si>
    <t>中央财政合计</t>
  </si>
  <si>
    <t>中央财政专项扶贫资金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</si>
  <si>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</si>
  <si>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</si>
  <si>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</si>
  <si>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</si>
  <si>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</si>
  <si>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</si>
  <si>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</si>
  <si>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</si>
  <si>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</si>
  <si>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</si>
  <si>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</si>
  <si>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</si>
  <si>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</si>
  <si>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</si>
  <si>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</si>
  <si>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</si>
  <si>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</si>
  <si>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</si>
  <si>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</si>
  <si>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</si>
  <si>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</si>
  <si>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</si>
  <si>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</si>
  <si>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</si>
  <si>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</si>
  <si>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</si>
  <si>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</si>
  <si>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</si>
  <si>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</si>
  <si>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</si>
  <si>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</si>
  <si>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</si>
  <si>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</si>
  <si>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</si>
  <si>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</si>
  <si>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</si>
  <si>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</si>
  <si>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</si>
  <si>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</si>
  <si>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</si>
  <si>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</si>
  <si>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</si>
  <si>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</si>
  <si>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</si>
  <si>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</si>
  <si>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</si>
  <si>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</si>
  <si>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</si>
  <si>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</si>
  <si>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</si>
  <si>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</si>
  <si>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省级专项扶贫资金</t>
  </si>
  <si>
    <t>……因整合资金分块下达，请详细列明资金名称</t>
  </si>
  <si>
    <t>水利专项资金</t>
  </si>
  <si>
    <t>三、</t>
  </si>
  <si>
    <t>州（市）级统筹整合财政涉农资金小计</t>
  </si>
  <si>
    <t>……</t>
  </si>
  <si>
    <t>以前年度结余资金统筹后重新安排</t>
  </si>
  <si>
    <t>四、</t>
  </si>
  <si>
    <t>县级统筹整合财政涉农资金小计</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</si>
  <si>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</si>
  <si>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</si>
  <si>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 xml:space="preserve">          3.贫困县填报州市、县级涉农资金投入情况需填报明细项目。州市汇总报表时市县级投入只需汇总小计数。</t>
  </si>
  <si>
    <t xml:space="preserve">          4.州市级、县级资金列“其他”项的需详细说明资金来源构成。</t>
  </si>
  <si>
    <t>附表3</t>
  </si>
  <si>
    <r>
      <t>弥渡</t>
    </r>
    <r>
      <rPr>
        <b/>
        <sz val="20"/>
        <color indexed="8"/>
        <rFont val="方正小标宋简体"/>
        <family val="4"/>
      </rPr>
      <t>县统筹整合财政涉农资金项目表</t>
    </r>
  </si>
  <si>
    <t>填报单位：弥渡县财政局  弥渡县扶贫办</t>
  </si>
  <si>
    <t>项目类别
和项目名称</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</si>
  <si>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</si>
  <si>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</si>
  <si>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</si>
  <si>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</si>
  <si>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</si>
  <si>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项目建设起止时间(起止时间不能只有开始没有结束)</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</si>
  <si>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</si>
  <si>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</si>
  <si>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</si>
  <si>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</si>
  <si>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</si>
  <si>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</si>
  <si>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</si>
  <si>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</si>
  <si>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</si>
  <si>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</si>
  <si>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</si>
  <si>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</si>
  <si>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</si>
  <si>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</si>
  <si>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t>一、</t>
  </si>
  <si>
    <t>农村基础设施</t>
  </si>
  <si>
    <t>（一）</t>
  </si>
  <si>
    <t>交通</t>
  </si>
  <si>
    <t>1</t>
  </si>
  <si>
    <t>进村道路硬化项目</t>
  </si>
  <si>
    <t>进村道路硬化110公里</t>
  </si>
  <si>
    <t>1.1</t>
  </si>
  <si>
    <t>红岩镇进村道路硬化项目</t>
  </si>
  <si>
    <t>大理州弥渡县红岩镇</t>
  </si>
  <si>
    <t>24公里</t>
  </si>
  <si>
    <t>50万元/公里</t>
  </si>
  <si>
    <t>2018.6-2020.11</t>
  </si>
  <si>
    <t>村组道路硬化24公里</t>
  </si>
  <si>
    <t>红岩镇政府</t>
  </si>
  <si>
    <t>县交运局</t>
  </si>
  <si>
    <t>1.2</t>
  </si>
  <si>
    <t>新街镇进村道路硬化项目</t>
  </si>
  <si>
    <t>大理州弥渡县新街镇</t>
  </si>
  <si>
    <t>23.4公里</t>
  </si>
  <si>
    <t>村组道路硬化23.4公里</t>
  </si>
  <si>
    <t>新街镇政府</t>
  </si>
  <si>
    <t>1.3</t>
  </si>
  <si>
    <t>弥城镇进村道路硬化项目</t>
  </si>
  <si>
    <t>大理州弥渡县弥城镇</t>
  </si>
  <si>
    <t>25公里</t>
  </si>
  <si>
    <t>村组道路硬化25公里</t>
  </si>
  <si>
    <t>弥城镇政府</t>
  </si>
  <si>
    <t>1.4</t>
  </si>
  <si>
    <t>寅街镇进村道路硬化项目</t>
  </si>
  <si>
    <t>大理州弥渡县寅街镇</t>
  </si>
  <si>
    <t>6.91公里</t>
  </si>
  <si>
    <t>村组道路硬化6.91公里</t>
  </si>
  <si>
    <t>寅街镇政府</t>
  </si>
  <si>
    <t>1.5</t>
  </si>
  <si>
    <t>苴力镇进村道路硬化项目</t>
  </si>
  <si>
    <t>大理州弥渡县苴力镇</t>
  </si>
  <si>
    <t>6.24公里</t>
  </si>
  <si>
    <t>村组道路硬化6.24公里</t>
  </si>
  <si>
    <t>苴力镇政府</t>
  </si>
  <si>
    <t>1.6</t>
  </si>
  <si>
    <t>德苴乡进村道路硬化项目</t>
  </si>
  <si>
    <t>大理州弥渡县德苴乡</t>
  </si>
  <si>
    <t>5.95公里</t>
  </si>
  <si>
    <t>村组道路硬化5.95公里</t>
  </si>
  <si>
    <t>德苴乡政府</t>
  </si>
  <si>
    <t>1.7</t>
  </si>
  <si>
    <t>牛街乡进村道路硬化项目</t>
  </si>
  <si>
    <t>大理州弥渡县牛街乡</t>
  </si>
  <si>
    <t>17公里</t>
  </si>
  <si>
    <t>村组道路硬化17公里</t>
  </si>
  <si>
    <t>牛街乡政府</t>
  </si>
  <si>
    <t>（二）</t>
  </si>
  <si>
    <t>水利</t>
  </si>
  <si>
    <t>弥渡县小型病险水库除险加固</t>
  </si>
  <si>
    <t>大理州弥渡县红岩镇、新街镇、弥城镇、寅街镇、苴力镇</t>
  </si>
  <si>
    <t>小型病险水库除险加固12座</t>
  </si>
  <si>
    <t>2021.1-2021.12</t>
  </si>
  <si>
    <t>小型病险水库除险加固12座。新增灌溉面积10000亩</t>
  </si>
  <si>
    <t>各乡镇政府</t>
  </si>
  <si>
    <t>县水务局</t>
  </si>
  <si>
    <t>2</t>
  </si>
  <si>
    <t>弥渡县东山林场配套基础设施建设项目</t>
  </si>
  <si>
    <t>红岩林区</t>
  </si>
  <si>
    <t>水利设施、生产道路等基础设施建设</t>
  </si>
  <si>
    <t>弥渡县东山国有林场</t>
  </si>
  <si>
    <t>弥渡县林业局</t>
  </si>
  <si>
    <t>3</t>
  </si>
  <si>
    <t>弥渡县弥城镇红星村安全饮水白龙潭提水工程</t>
  </si>
  <si>
    <t>深井200m，新建351m³装配式水池一座，购置安装深井水泵一套。安装DN50mm热镀锌钢管2851m，安装DN40mm热镀锌钢管8888m。</t>
  </si>
  <si>
    <t>完成深井200m，351m³装配式水池一座。安装DN50mm热镀锌钢管2851m，安装DN40mm热镀锌钢管8888m。灌溉面积为2500亩。</t>
  </si>
  <si>
    <t>弥城镇人民政府</t>
  </si>
  <si>
    <t xml:space="preserve">巩固拓展脱贫攻坚成果牛街乡保邑、大桥安全饮水工程  </t>
  </si>
  <si>
    <t>架设DN15mm钢管850m 、DN40mm钢管350m 、PE25mm塑管800m，新建30m³蓄水池一个，电路改造</t>
  </si>
  <si>
    <t>牛街乡人民政府</t>
  </si>
  <si>
    <t>5</t>
  </si>
  <si>
    <t>巩固拓展脱贫攻坚成果德苴、苴力安全饮水工程</t>
  </si>
  <si>
    <t>大理州弥渡县苴力镇、德苴乡</t>
  </si>
  <si>
    <t>架设管道4500米、建设30方水池1件。</t>
  </si>
  <si>
    <t>苴力镇、德苴乡人民政府</t>
  </si>
  <si>
    <t>（三）</t>
  </si>
  <si>
    <t>农危改</t>
  </si>
  <si>
    <t>（四）</t>
  </si>
  <si>
    <t>改水、改厕、垃圾处理。</t>
  </si>
  <si>
    <t>自然村村庄人居环境整治项目</t>
  </si>
  <si>
    <t>村庄人居环境整治1153个</t>
  </si>
  <si>
    <t>红岩镇自然村村庄人居环境整治项目</t>
  </si>
  <si>
    <t>村庄人居环境整治165个</t>
  </si>
  <si>
    <t>1万元/村</t>
  </si>
  <si>
    <t>村庄人居环境整治165个，实现生态宜居</t>
  </si>
  <si>
    <t>县人居办</t>
  </si>
  <si>
    <t>新街镇自然村村庄人居环境整治项目</t>
  </si>
  <si>
    <t>村庄人居环境整治165个,实现生态宜居</t>
  </si>
  <si>
    <t>弥城镇自然村村庄人居环境整治项目</t>
  </si>
  <si>
    <t>村庄人居环境整治190个</t>
  </si>
  <si>
    <t>村庄人居环境整治190个,实现生态宜居</t>
  </si>
  <si>
    <t>寅街镇自然村村庄人居环境整治项目</t>
  </si>
  <si>
    <t>村庄人居环境整治166个</t>
  </si>
  <si>
    <t>村庄人居环境整治166个,实现生态宜居</t>
  </si>
  <si>
    <t>苴力镇自然村村庄人居环境整治项目</t>
  </si>
  <si>
    <t>村庄人居环境整治132个</t>
  </si>
  <si>
    <t>村庄人居环境整治132个,实现生态宜居</t>
  </si>
  <si>
    <t>密祉镇自然村村庄人居环境整治项目</t>
  </si>
  <si>
    <t>大理州弥渡县密祉镇</t>
  </si>
  <si>
    <t>村庄人居环境整治40个</t>
  </si>
  <si>
    <t>村庄人居环境整治40个,实现生态宜居</t>
  </si>
  <si>
    <t>密祉镇政府</t>
  </si>
  <si>
    <t>德苴乡自然村村庄人居环境整治项目</t>
  </si>
  <si>
    <t>村庄人居环境整治150个</t>
  </si>
  <si>
    <t>村庄人居环境整治150个,实现生态宜居</t>
  </si>
  <si>
    <t>1.8</t>
  </si>
  <si>
    <t>牛街乡自然村村庄人居环境整治项目</t>
  </si>
  <si>
    <t>村庄人居环境整治145个</t>
  </si>
  <si>
    <t>村庄人居环境整治145个,实现生态宜居</t>
  </si>
  <si>
    <t>（五）</t>
  </si>
  <si>
    <t>土地整治</t>
  </si>
  <si>
    <t>（六）</t>
  </si>
  <si>
    <t>少数民族发展类项目</t>
  </si>
  <si>
    <t>弥城镇蔡庄庙前上村民族团结进步示范村建设项目</t>
  </si>
  <si>
    <t>民族团结进步示范教育基地1个，民俗器材管理室1间，公厕1座。</t>
  </si>
  <si>
    <t>100万元/村</t>
  </si>
  <si>
    <t>取得显著的社会效益和生态效益。民族团结进步示范教育基地1个，民俗器材管理室1间，公厕1座。</t>
  </si>
  <si>
    <t>县民宗局</t>
  </si>
  <si>
    <t>弥城镇张迁海湾村民族团结进步示范村建设项目</t>
  </si>
  <si>
    <t>实施村内污水、垃圾治理和村容村貌治理，新建村内道路硬化2条。</t>
  </si>
  <si>
    <t>取得显著的社会效益和生态效益。实施村内污水、垃圾治理和村容村貌治理，新建村内道路硬化2条。</t>
  </si>
  <si>
    <t>牛街乡2021年牛街下村民族团结进步示范创建项目</t>
  </si>
  <si>
    <t>中华民族共同体主题教育基地1个，路灯安装，村内人居环境整治。</t>
  </si>
  <si>
    <t>取得显著的社会效益和生态效益。中华民族共同体主题教育基地1个，路灯安装，村内人居环境整治。</t>
  </si>
  <si>
    <t>新街镇西河茨芭村2021年民族团结示范村项目</t>
  </si>
  <si>
    <t>实施村内污水、垃圾治理和村容村貌治理。</t>
  </si>
  <si>
    <t>取得显著的社会效益和生态效益。实施村内污水、垃圾治理和村容村貌治理。</t>
  </si>
  <si>
    <t>（七）</t>
  </si>
  <si>
    <t>其他</t>
  </si>
  <si>
    <t>二、</t>
  </si>
  <si>
    <t>农业生产发展</t>
  </si>
  <si>
    <t>农、牧、渔</t>
  </si>
  <si>
    <t>弥渡县果菜茶绿色高质高效行动</t>
  </si>
  <si>
    <t>大理州弥渡县弥城镇、牛街乡</t>
  </si>
  <si>
    <t>红星茶业、大帅茶业提质增效</t>
  </si>
  <si>
    <t>红星茶业、大帅茶业提质增效，增加农户收</t>
  </si>
  <si>
    <t>县农业农村局</t>
  </si>
  <si>
    <t>弥渡县基层农技推广体系改革建设</t>
  </si>
  <si>
    <t>大理州弥渡县8个乡镇</t>
  </si>
  <si>
    <t>蔬菜种植良种良法示范2500亩</t>
  </si>
  <si>
    <t>蔬菜种植良种良法示范2500亩，增加农户收</t>
  </si>
  <si>
    <t>弥渡县奶业振兴和畜牧业转型升级</t>
  </si>
  <si>
    <t>大理州弥渡县红岩镇、新街镇寅街镇、苴力镇</t>
  </si>
  <si>
    <t>发展奶牛产业，养殖种奶牛150头，配套厩舍1500平方米</t>
  </si>
  <si>
    <t>发展奶牛产业，养殖种奶牛150头，配套厩舍1500平方米，增加农户收</t>
  </si>
  <si>
    <t>4</t>
  </si>
  <si>
    <t xml:space="preserve">农业产业基础设施建设项目         </t>
  </si>
  <si>
    <t>大理州弥渡县红岩镇、弥城镇、  寅街镇</t>
  </si>
  <si>
    <t>赤水、史近、班局、张迁、双海、武邑、高营建设高标准农田5100亩，高效节水面积6000亩</t>
  </si>
  <si>
    <t>高标准农田建设：1500元/亩;高效节水项目：700元/亩.</t>
  </si>
  <si>
    <t>2020.1-2021.6</t>
  </si>
  <si>
    <t>建成高标准农田5100亩，高效节水面积6000亩</t>
  </si>
  <si>
    <t>红岩镇政府弥城镇政府寅街镇政府</t>
  </si>
  <si>
    <t>弥渡县高标准农田建设</t>
  </si>
  <si>
    <t>大理州弥渡县红岩镇、 弥城镇、 寅街镇</t>
  </si>
  <si>
    <t>新增高标准农田建设5000亩</t>
  </si>
  <si>
    <t>红岩镇、   、 弥城镇、 寅街镇政府</t>
  </si>
  <si>
    <t>6</t>
  </si>
  <si>
    <t>弥渡县毗雄河三期河道治理工程</t>
  </si>
  <si>
    <t>大理州弥渡县寅街镇河东村委会、苴力镇苴力村委会</t>
  </si>
  <si>
    <t>河东大桥至苴力敬老院段治理河堤6.8千米，新建、改造节制闸2座</t>
  </si>
  <si>
    <t>2019.3-2021.12</t>
  </si>
  <si>
    <t>寅街镇、苴力镇政府</t>
  </si>
  <si>
    <t>7</t>
  </si>
  <si>
    <t>弥渡县中型灌区建设项目</t>
  </si>
  <si>
    <t>重建5座取水坝，10条排灌渠（沟）管节水改造和防渗衬砌，渠系建筑物改造及配套，量水设施与信息化建设等。</t>
  </si>
  <si>
    <t>2020.1-2021.12</t>
  </si>
  <si>
    <t>红岩镇、新街镇、弥城镇、寅街镇、苴力镇</t>
  </si>
  <si>
    <t>8</t>
  </si>
  <si>
    <t>弥渡县德苴片区引调水应急项目</t>
  </si>
  <si>
    <t>引保入德，从保邑水库引水，300mm管道长20.32公里</t>
  </si>
  <si>
    <t>引保入德，从保邑水库引水，300mm管道长20.32公里，新增灌溉面积2.6万亩</t>
  </si>
  <si>
    <t>德苴乡人民政府</t>
  </si>
  <si>
    <t>9</t>
  </si>
  <si>
    <t>弥渡县德苴乡青丰村2021年青丰片区以工代赈财政预算内工程</t>
  </si>
  <si>
    <t>1、除险加固小坝塘8个，2、铺设引水管道河道DN40mm热镀锌钢管5000m，制安DN25mm热镀锌钢管4000m。3、新建三面光输水沟渠2条609.8m.4、机耕路硬化6条9370.3m。</t>
  </si>
  <si>
    <t>发放劳务报酬105万元，其中脱贫人口报酬54万元。组织脱贫人口参与务工68人，其中受疫情影响滞留劳动力34人。</t>
  </si>
  <si>
    <t>县发改局</t>
  </si>
  <si>
    <t>林业产业</t>
  </si>
  <si>
    <t>弥渡县林业产业发展和配套基础设施建设项目</t>
  </si>
  <si>
    <t>大理州弥渡县苴力镇栗子园村</t>
  </si>
  <si>
    <t>林果栽植；水利设施、生产道路等基础设施建设</t>
  </si>
  <si>
    <t>县林草局</t>
  </si>
  <si>
    <t>弥渡县森林生态效益补偿费</t>
  </si>
  <si>
    <t>大理州弥渡县各乡镇</t>
  </si>
  <si>
    <t>森林生态效益补偿36.32万亩</t>
  </si>
  <si>
    <t>10元/亩</t>
  </si>
  <si>
    <t>弥渡县森林生态效益补偿管护费</t>
  </si>
  <si>
    <t>森林生态效益补偿管护39.952万亩</t>
  </si>
  <si>
    <t>5元/亩</t>
  </si>
  <si>
    <t>弥渡县林木良种补助</t>
  </si>
  <si>
    <t>林木良种补助1000亩</t>
  </si>
  <si>
    <t>500元/亩</t>
  </si>
  <si>
    <t>森林抚育补助</t>
  </si>
  <si>
    <t>森林抚育补助3360亩</t>
  </si>
  <si>
    <t>100元/亩</t>
  </si>
  <si>
    <t>弥渡县造林补贴</t>
  </si>
  <si>
    <t>造林补贴3000亩</t>
  </si>
  <si>
    <t>800元/亩</t>
  </si>
  <si>
    <t>弥渡县林业有害生物防治</t>
  </si>
  <si>
    <t>林业有害生物防治10000亩</t>
  </si>
  <si>
    <t>20元/亩</t>
  </si>
  <si>
    <t>旅游业（主要包括A级以上旅游景区基础设施、公共服务设施及带动农民脱贫致富的旅游项目，以及旅游厕所）</t>
  </si>
  <si>
    <t>扶贫小额信贷</t>
  </si>
  <si>
    <t>红岩镇到户贷款贴息项目</t>
  </si>
  <si>
    <t>按照扶贫政策，给予扶贫小额信贷贴息</t>
  </si>
  <si>
    <t>按4.35%年利率贴息</t>
  </si>
  <si>
    <t>小额到户贷款贴息140户</t>
  </si>
  <si>
    <t>县扶贫办</t>
  </si>
  <si>
    <t>新街镇到户贷款贴息项目</t>
  </si>
  <si>
    <t>小额到户贷款贴息230户</t>
  </si>
  <si>
    <t>弥城镇到户贷款贴息项目</t>
  </si>
  <si>
    <t>小额到户贷款贴息415户</t>
  </si>
  <si>
    <t>寅街镇到户贷款贴息项目</t>
  </si>
  <si>
    <t>小额到户贷款贴息370户</t>
  </si>
  <si>
    <t>苴力镇到户贷款贴息项目</t>
  </si>
  <si>
    <t>密祉镇到户贷款贴息项目</t>
  </si>
  <si>
    <t>小额到户贷款贴息670户</t>
  </si>
  <si>
    <t>德苴乡到户贷款贴息项目</t>
  </si>
  <si>
    <t>小额到户贷款贴息1170户</t>
  </si>
  <si>
    <t>牛街乡到户贷款贴息项目</t>
  </si>
  <si>
    <t>小额到户贷款贴息780户</t>
  </si>
  <si>
    <t>农业技能培训</t>
  </si>
  <si>
    <t>弥渡县新型职业农民培训</t>
  </si>
  <si>
    <t>新型职业农民培训750人</t>
  </si>
  <si>
    <t>1000元/人</t>
  </si>
  <si>
    <t>村集体经济</t>
  </si>
  <si>
    <t>正大生猪养殖产业扶贫项目</t>
  </si>
  <si>
    <t>以奖代补，先建后补，对已建成1100标准化生猪养殖厩舍100栋以奖代补</t>
  </si>
  <si>
    <t>85个村委会每村每年增加村集体收入10-5万元，贫困户每户每年增加收入3000元，带动3120户11947人脱贫出列。</t>
  </si>
  <si>
    <t>各乡镇人民政府</t>
  </si>
  <si>
    <t>牛街乡牛街村正大生猪产业扶贫项目</t>
  </si>
  <si>
    <t>大理州弥渡县牛街乡牛街村</t>
  </si>
  <si>
    <t>建设1100头育肥场1栋</t>
  </si>
  <si>
    <t>20万元/栋</t>
  </si>
  <si>
    <t>2018.1-2021.2</t>
  </si>
  <si>
    <t>每村每年增加村集体收入10万元，贫困户每户每年增加收入3000元，带动60户贫困户脱贫。</t>
  </si>
  <si>
    <t>牛街乡保邑村正大生猪产业扶贫项目</t>
  </si>
  <si>
    <t>大理州弥渡县牛街乡保邑村</t>
  </si>
  <si>
    <t>50万元/栋</t>
  </si>
  <si>
    <t>牛街乡树密村正大生猪产业扶贫项目</t>
  </si>
  <si>
    <t>大理州弥渡县牛街乡树密村</t>
  </si>
  <si>
    <t>牛街乡梅红村正大生猪产业扶贫项目</t>
  </si>
  <si>
    <t>大理州弥渡县牛街乡梅红村</t>
  </si>
  <si>
    <t>牛街乡团结村正大生猪产业扶贫项目</t>
  </si>
  <si>
    <t>大理州弥渡县牛街乡团结村</t>
  </si>
  <si>
    <t>每村每年增加村集体收入5万元，贫困户每户每年增加收入3000元，带动30户贫困户脱贫。</t>
  </si>
  <si>
    <t>牛街乡木掌村正大生猪产业扶贫项目</t>
  </si>
  <si>
    <t>大理州弥渡县牛街乡团结村木掌村</t>
  </si>
  <si>
    <t>牛街乡荣华村正大生猪产业扶贫项目</t>
  </si>
  <si>
    <t>大理州弥渡县牛街乡团结村荣华村</t>
  </si>
  <si>
    <t>牛街乡大桥村正大生猪产业扶贫项目</t>
  </si>
  <si>
    <t>大理州弥渡县牛街乡团结村大桥村</t>
  </si>
  <si>
    <t>1.9</t>
  </si>
  <si>
    <t>牛街乡康郎村正大生猪产业扶贫项目</t>
  </si>
  <si>
    <t>大理州弥渡县牛街乡团结村康郎村</t>
  </si>
  <si>
    <t>1.10</t>
  </si>
  <si>
    <t>牛街乡马鞍村正大生猪产业扶贫项目</t>
  </si>
  <si>
    <t>大理州弥渡县牛街乡团结村马鞍村</t>
  </si>
  <si>
    <t>1.11</t>
  </si>
  <si>
    <t>牛街乡龙街村正大生猪产业扶贫项目</t>
  </si>
  <si>
    <t>大理州弥渡县牛街乡团结村龙街村</t>
  </si>
  <si>
    <t>1.12</t>
  </si>
  <si>
    <t>苴力镇苴力村正大生猪产业扶贫项目</t>
  </si>
  <si>
    <r>
      <rPr>
        <sz val="10"/>
        <rFont val="方正仿宋_GBK"/>
        <family val="4"/>
      </rPr>
      <t>大理州弥渡县苴力镇</t>
    </r>
    <r>
      <rPr>
        <sz val="11"/>
        <rFont val="方正仿宋_GBK"/>
        <family val="4"/>
      </rPr>
      <t>苴力村</t>
    </r>
  </si>
  <si>
    <t>苴力镇人民政府</t>
  </si>
  <si>
    <t>1.13</t>
  </si>
  <si>
    <t>苴力镇白云村正大生猪产业扶贫项目</t>
  </si>
  <si>
    <t>大理州弥渡县苴力镇白云村</t>
  </si>
  <si>
    <t>1.14</t>
  </si>
  <si>
    <t>苴力镇白邑村正大生猪产业扶贫项目</t>
  </si>
  <si>
    <t>大理州弥渡县苴力镇白邑村</t>
  </si>
  <si>
    <t>1.15</t>
  </si>
  <si>
    <t>苴力镇先锋村正大生猪产业扶贫项目</t>
  </si>
  <si>
    <t>大理州弥渡县苴力镇先锋村</t>
  </si>
  <si>
    <t>1.16</t>
  </si>
  <si>
    <t>苴力镇栗子园村正大生猪产业扶贫项目</t>
  </si>
  <si>
    <t>1.17</t>
  </si>
  <si>
    <t>苴力镇水田村委会正大生猪产业扶贫项目</t>
  </si>
  <si>
    <t>大理州弥渡县苴力镇水田村</t>
  </si>
  <si>
    <t>1.18</t>
  </si>
  <si>
    <t>苴力镇五台村委会正大生猪产业扶贫项目</t>
  </si>
  <si>
    <t>大理州弥渡县苴力镇五台村</t>
  </si>
  <si>
    <t>1.19</t>
  </si>
  <si>
    <t>德苴乡团山村委会正大生猪产业扶贫项目</t>
  </si>
  <si>
    <t>大理州弥渡县德苴乡团山村</t>
  </si>
  <si>
    <t>1.20</t>
  </si>
  <si>
    <t>德苴乡小里村委会正大生猪产业扶贫项目</t>
  </si>
  <si>
    <t>大理州弥渡县德苴乡小里村</t>
  </si>
  <si>
    <t>1.21</t>
  </si>
  <si>
    <t>德苴乡塘子村委会正大生猪产业扶贫项目</t>
  </si>
  <si>
    <t>大理州弥渡县德苴乡塘子村</t>
  </si>
  <si>
    <t>建设1100头育肥场2栋</t>
  </si>
  <si>
    <t>1.22</t>
  </si>
  <si>
    <t>德苴乡岔河村委会正大生猪产业扶贫项目</t>
  </si>
  <si>
    <t>大理州弥渡县德苴乡岔河村</t>
  </si>
  <si>
    <t>1.23</t>
  </si>
  <si>
    <t>德苴乡多依村委会正大生猪产业扶贫项目</t>
  </si>
  <si>
    <t>大理州弥渡县德苴乡多依村</t>
  </si>
  <si>
    <t>1.24</t>
  </si>
  <si>
    <t>德苴乡邑郎村委会正大生猪产业扶贫项目</t>
  </si>
  <si>
    <t>大理州弥渡县德苴乡邑郎村</t>
  </si>
  <si>
    <t>1.25</t>
  </si>
  <si>
    <t>德苴乡金星村委会正大生猪产业扶贫项目</t>
  </si>
  <si>
    <t>大理州弥渡县德苴乡金星村</t>
  </si>
  <si>
    <t>1.26</t>
  </si>
  <si>
    <t>德苴乡太平村委会正大生猪产业扶贫项目</t>
  </si>
  <si>
    <t>大理州弥渡县德苴乡太平村</t>
  </si>
  <si>
    <t>1.27</t>
  </si>
  <si>
    <t>德苴乡新和村委会正大生猪产业扶贫项目</t>
  </si>
  <si>
    <t>新和村</t>
  </si>
  <si>
    <t>1.28</t>
  </si>
  <si>
    <t>德苴乡青云村委会正大生猪产业扶贫项目</t>
  </si>
  <si>
    <t>大理州弥渡县德苴乡青去村</t>
  </si>
  <si>
    <t>1.29</t>
  </si>
  <si>
    <t>德苴乡李丰村委会正大生猪产业扶贫项目</t>
  </si>
  <si>
    <t>大理州弥渡县德苴乡李丰村</t>
  </si>
  <si>
    <t>1.30</t>
  </si>
  <si>
    <t>德苴乡德苴村委会正大生猪产业扶贫项目</t>
  </si>
  <si>
    <t>大理州弥渡县德苴乡德苴村</t>
  </si>
  <si>
    <t>1.31</t>
  </si>
  <si>
    <t>德苴乡青丰村委会正大生猪产业扶贫项目</t>
  </si>
  <si>
    <t>大理州弥渡县德苴乡青丰村</t>
  </si>
  <si>
    <t>1.32</t>
  </si>
  <si>
    <t>红岩镇正大生猪产业扶贫项目</t>
  </si>
  <si>
    <t>大理州弥渡县红岩镇吉祥村</t>
  </si>
  <si>
    <t>红岩镇人民政府</t>
  </si>
  <si>
    <t>1.33</t>
  </si>
  <si>
    <t>大理州弥渡县红岩镇赤水村</t>
  </si>
  <si>
    <t>1.34</t>
  </si>
  <si>
    <t>大理州弥渡县红岩镇清水村</t>
  </si>
  <si>
    <t>1.35</t>
  </si>
  <si>
    <t>大理州弥渡县红岩镇竹园村</t>
  </si>
  <si>
    <t>1.36</t>
  </si>
  <si>
    <t>大理州弥渡县红岩镇班局村</t>
  </si>
  <si>
    <t>1.37</t>
  </si>
  <si>
    <t>大理州弥渡县红岩镇红岩村</t>
  </si>
  <si>
    <t>1.38</t>
  </si>
  <si>
    <t>大理州弥渡县红岩镇大营村</t>
  </si>
  <si>
    <t>1.39</t>
  </si>
  <si>
    <t>大理州弥渡县红岩镇理卫村</t>
  </si>
  <si>
    <t>1.40</t>
  </si>
  <si>
    <t>大理州弥渡县红岩镇罗营村</t>
  </si>
  <si>
    <t>1.41</t>
  </si>
  <si>
    <t>大理州弥渡县红岩镇史近村</t>
  </si>
  <si>
    <t>1.42</t>
  </si>
  <si>
    <t>大理州弥渡县红岩镇东海村</t>
  </si>
  <si>
    <t>1.43</t>
  </si>
  <si>
    <t>大理州弥渡县红岩镇章岗村</t>
  </si>
  <si>
    <t>1.44</t>
  </si>
  <si>
    <t>新街镇正大生猪产业扶贫项目</t>
  </si>
  <si>
    <t>大理州弥渡县新街镇罗荡村</t>
  </si>
  <si>
    <t>新街镇人民政府</t>
  </si>
  <si>
    <t>1.45</t>
  </si>
  <si>
    <t>大理州弥渡县新街镇金刚村</t>
  </si>
  <si>
    <t>1.46</t>
  </si>
  <si>
    <t>大理州弥渡县新街镇六一村</t>
  </si>
  <si>
    <t>1.47</t>
  </si>
  <si>
    <t>大理州弥渡县新街镇陶营村</t>
  </si>
  <si>
    <t>1.48</t>
  </si>
  <si>
    <t>大理州弥渡县新街镇新胜村</t>
  </si>
  <si>
    <t>1.49</t>
  </si>
  <si>
    <t>大理州弥渡县新街镇永增村</t>
  </si>
  <si>
    <t>1.50</t>
  </si>
  <si>
    <t>大理州弥渡县新街镇永祥村</t>
  </si>
  <si>
    <t>1.51</t>
  </si>
  <si>
    <t>大理州弥渡县新街镇新街村</t>
  </si>
  <si>
    <t>1.52</t>
  </si>
  <si>
    <t>大理州弥渡县新街镇董和村</t>
  </si>
  <si>
    <t>1.53</t>
  </si>
  <si>
    <t>大理州弥渡县新街镇西庄村</t>
  </si>
  <si>
    <t>1.54</t>
  </si>
  <si>
    <t>大理州弥渡县新街镇西河村</t>
  </si>
  <si>
    <t>1.55</t>
  </si>
  <si>
    <t>大理州弥渡县新街镇海坝庄村</t>
  </si>
  <si>
    <t>1.56</t>
  </si>
  <si>
    <t>弥城镇正大生猪产业扶贫项目</t>
  </si>
  <si>
    <t>大理州弥渡县弥城镇新庄村</t>
  </si>
  <si>
    <t>1.57</t>
  </si>
  <si>
    <t>大理州弥渡县弥城镇张迁村</t>
  </si>
  <si>
    <t>1.58</t>
  </si>
  <si>
    <t>大理州弥渡县弥城镇龙华村</t>
  </si>
  <si>
    <t>1.59</t>
  </si>
  <si>
    <t>大理州弥渡县弥城镇高坪村</t>
  </si>
  <si>
    <t>1.60</t>
  </si>
  <si>
    <t>大理州弥渡县弥城镇石甲村</t>
  </si>
  <si>
    <t>1.61</t>
  </si>
  <si>
    <t>大理州弥渡县弥城镇红星村</t>
  </si>
  <si>
    <t>1.62</t>
  </si>
  <si>
    <t>大理州弥渡县弥城镇山高村</t>
  </si>
  <si>
    <t>1.63</t>
  </si>
  <si>
    <t>大理州弥渡县弥城镇长坡村</t>
  </si>
  <si>
    <t>1.64</t>
  </si>
  <si>
    <t>大理州弥渡县弥城镇双海村</t>
  </si>
  <si>
    <t>1.65</t>
  </si>
  <si>
    <t>大理州弥渡县弥城镇龙泉村</t>
  </si>
  <si>
    <t>1.66</t>
  </si>
  <si>
    <t>大理州弥渡县弥城镇新城村</t>
  </si>
  <si>
    <t>1.67</t>
  </si>
  <si>
    <t>1.68</t>
  </si>
  <si>
    <t>大理州弥渡县弥城镇谷芹村</t>
  </si>
  <si>
    <t>1.69</t>
  </si>
  <si>
    <t>寅街镇 正大生猪产业扶贫项目</t>
  </si>
  <si>
    <t>大理州弥渡县寅街镇栗树村</t>
  </si>
  <si>
    <t>寅街镇人民政府</t>
  </si>
  <si>
    <t>1.70</t>
  </si>
  <si>
    <t>勤劳村</t>
  </si>
  <si>
    <t>1.71</t>
  </si>
  <si>
    <t>大理州弥渡县寅街镇栗树村朵祜村</t>
  </si>
  <si>
    <t>1.72</t>
  </si>
  <si>
    <t>大理州弥渡县寅街镇栗树村瓦哲村</t>
  </si>
  <si>
    <t>1.73</t>
  </si>
  <si>
    <t>大理州弥渡县寅街镇栗树村大庄村</t>
  </si>
  <si>
    <t>1.74</t>
  </si>
  <si>
    <t>大理州弥渡县寅街镇栗树村永丰村</t>
  </si>
  <si>
    <t>1.75</t>
  </si>
  <si>
    <t>大理州弥渡县寅街镇栗树村高营村</t>
  </si>
  <si>
    <t>1.76</t>
  </si>
  <si>
    <t>大理州弥渡县寅街镇栗树村河东村</t>
  </si>
  <si>
    <t>1.77</t>
  </si>
  <si>
    <t>大理州弥渡县寅街镇栗树村寅街村</t>
  </si>
  <si>
    <t>1.78</t>
  </si>
  <si>
    <t>大理州弥渡县寅街镇栗树村东风村</t>
  </si>
  <si>
    <t>1.79</t>
  </si>
  <si>
    <t>大理州弥渡县寅街镇栗树村武邑村</t>
  </si>
  <si>
    <t>1.80</t>
  </si>
  <si>
    <t>密祉镇正大生猪产业扶贫项目</t>
  </si>
  <si>
    <t>大理州弥渡县密祉镇兴隆村</t>
  </si>
  <si>
    <t>密祉镇人民政府</t>
  </si>
  <si>
    <t>1.81</t>
  </si>
  <si>
    <t>正大生猪产业扶贫项目</t>
  </si>
  <si>
    <t>大理州弥渡县密祉镇八士村</t>
  </si>
  <si>
    <t>1.82</t>
  </si>
  <si>
    <t>大理州弥渡县密祉镇永和村</t>
  </si>
  <si>
    <t>1.83</t>
  </si>
  <si>
    <t>大理州弥渡县密祉镇石麟村</t>
  </si>
  <si>
    <t>1.84</t>
  </si>
  <si>
    <t>大理州弥渡县密祉镇中心村</t>
  </si>
  <si>
    <t>1.85</t>
  </si>
  <si>
    <t>大理州弥渡县密祉镇莲峰村</t>
  </si>
  <si>
    <t>其他（仅填雨露计划项目，项目管理费跟随项目据实列支，不再填列在此部分）</t>
  </si>
  <si>
    <t>雨露计划</t>
  </si>
  <si>
    <t>红岩“雨露计划"项目</t>
  </si>
  <si>
    <t xml:space="preserve">大理州弥渡县红岩镇 </t>
  </si>
  <si>
    <t>每生每学期2500元、东西协作每生每学年5000元</t>
  </si>
  <si>
    <t>2020.9-2021.9</t>
  </si>
  <si>
    <t>“雨露计划"补助学生200人</t>
  </si>
  <si>
    <t xml:space="preserve">红岩镇政府 </t>
  </si>
  <si>
    <t>新街“雨露计划"</t>
  </si>
  <si>
    <t>“雨露计划"补助学生156人</t>
  </si>
  <si>
    <t>弥城“雨露计划"</t>
  </si>
  <si>
    <t>“雨露计划"补助学生255人</t>
  </si>
  <si>
    <t>寅街“雨露计划"</t>
  </si>
  <si>
    <t>“雨露计划"补助学生221人</t>
  </si>
  <si>
    <t>苴力“雨露计划"</t>
  </si>
  <si>
    <t xml:space="preserve">大理州弥渡县苴力镇 </t>
  </si>
  <si>
    <t>“雨露计划"补助学生421人</t>
  </si>
  <si>
    <t xml:space="preserve">苴力镇政府 </t>
  </si>
  <si>
    <t>密祉“雨露计划"</t>
  </si>
  <si>
    <t xml:space="preserve">大理州弥渡县密祉镇 </t>
  </si>
  <si>
    <t>“雨露计划"补助学生227人</t>
  </si>
  <si>
    <t xml:space="preserve">密祉镇政府 </t>
  </si>
  <si>
    <t>德苴“雨露计划"</t>
  </si>
  <si>
    <t xml:space="preserve">大理州弥渡县德苴乡 </t>
  </si>
  <si>
    <t>“雨露计划"补助学生522人</t>
  </si>
  <si>
    <t xml:space="preserve">德苴乡政府 </t>
  </si>
  <si>
    <t>牛街“雨露计划"</t>
  </si>
  <si>
    <t xml:space="preserve">大理州弥渡县牛街乡 </t>
  </si>
  <si>
    <t>“雨露计划"补助学生339人</t>
  </si>
  <si>
    <t xml:space="preserve">牛街乡政府 </t>
  </si>
  <si>
    <t>弥渡县“雨露计划"</t>
  </si>
  <si>
    <t>大理州弥渡县</t>
  </si>
  <si>
    <t>东西协作每生每学年5000元</t>
  </si>
  <si>
    <t>“雨露计划"补助学生289人</t>
  </si>
  <si>
    <t>填表说明：1.综合类项目归类以资金投入占比较大的项目类型填列。</t>
  </si>
  <si>
    <t xml:space="preserve">          2.“项目类别和项目名称”要分类填列，每类项目类型后涉及到可汇总的数据如“计划总投资”、“其中整合财政涉农资金直接用于扶贫对象情况”中的数据需填报汇总数据。</t>
  </si>
  <si>
    <t>附表4</t>
  </si>
  <si>
    <t xml:space="preserve">    弥渡   县整合方案项目类型投入情况统计表</t>
  </si>
  <si>
    <t>项目类别</t>
  </si>
  <si>
    <t>整合财政涉农资金投入（万元）</t>
  </si>
  <si>
    <t>当此项金额超过农村基础设施总额的5%时，各州（市）需审核是否存在分类错误情况。</t>
  </si>
  <si>
    <t>小额信贷</t>
  </si>
  <si>
    <t>当此项金额超过农业生产发展资金总额的5%时，各州（市）需审核是否存在分类错误情况。</t>
  </si>
  <si>
    <t>无法填入第一二类“其他”项才填此项。当此项金额超过整合资金总额的5%时，各州（市）需审核是否存在分类错误情况。</t>
  </si>
  <si>
    <t>填表说明：州市根据各贫困县填报的附表3中整合资金分类投入情况，汇总统计各类项目投入数，不需统计具体项目。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</si>
</sst>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49">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0"/>
      <name val="宋体"/>
      <family val="0"/>
    </font>
    <font>
      <sz val="11"/>
      <color indexed="8"/>
      <name val="宋体"/>
      <family val="0"/>
    </font>
    <font>
      <b/>
      <sz val="20"/>
      <color indexed="8"/>
      <name val="方正小标宋简体"/>
      <family val="4"/>
    </font>
    <font>
      <sz val="10"/>
      <name val="方正仿宋_GBK"/>
      <family val="4"/>
    </font>
    <font>
      <sz val="9"/>
      <name val="方正仿宋_GBK"/>
      <family val="4"/>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b/>
      <sz val="14"/>
      <name val="黑体"/>
      <family val="3"/>
    </font>
    <font>
      <b/>
      <u val="single"/>
      <sz val="20"/>
      <name val="方正小标宋简体"/>
      <family val="4"/>
    </font>
    <font>
      <b/>
      <sz val="20"/>
      <name val="方正小标宋简体"/>
      <family val="4"/>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8"/>
      <color indexed="54"/>
      <name val="宋体"/>
      <family val="0"/>
    </font>
    <font>
      <b/>
      <sz val="11"/>
      <color indexed="9"/>
      <name val="宋体"/>
      <family val="0"/>
    </font>
    <font>
      <b/>
      <sz val="13"/>
      <color indexed="54"/>
      <name val="宋体"/>
      <family val="0"/>
    </font>
    <font>
      <b/>
      <sz val="11"/>
      <color indexed="53"/>
      <name val="宋体"/>
      <family val="0"/>
    </font>
    <font>
      <sz val="10"/>
      <name val="Arial"/>
      <family val="2"/>
    </font>
    <font>
      <sz val="11"/>
      <name val="方正仿宋_GBK"/>
      <family val="4"/>
    </font>
    <font>
      <b/>
      <u val="single"/>
      <sz val="20"/>
      <color rgb="FF000000"/>
      <name val="方正小标宋简体"/>
      <family val="4"/>
    </font>
    <font>
      <sz val="11"/>
      <name val="Calibri"/>
      <family val="0"/>
    </font>
    <font>
      <sz val="10"/>
      <color theme="1"/>
      <name val="Calibri"/>
      <family val="0"/>
    </font>
    <font>
      <sz val="11"/>
      <color theme="1"/>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style="thin"/>
      <top style="thin"/>
      <bottom style="thin"/>
    </border>
    <border>
      <left style="thin">
        <color indexed="8"/>
      </left>
      <right style="thin">
        <color indexed="8"/>
      </right>
      <top style="thin">
        <color indexed="8"/>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13" fillId="6" borderId="2" applyNumberFormat="0" applyFont="0" applyAlignment="0" applyProtection="0"/>
    <xf numFmtId="0" fontId="31" fillId="3" borderId="0" applyNumberFormat="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13" fillId="0" borderId="0" applyProtection="0">
      <alignment vertical="center"/>
    </xf>
    <xf numFmtId="0" fontId="39" fillId="0" borderId="0" applyNumberFormat="0" applyFill="0" applyBorder="0" applyAlignment="0" applyProtection="0"/>
    <xf numFmtId="0" fontId="28" fillId="0" borderId="0" applyNumberFormat="0" applyFill="0" applyBorder="0" applyAlignment="0" applyProtection="0"/>
    <xf numFmtId="0" fontId="38" fillId="0" borderId="3" applyNumberFormat="0" applyFill="0" applyAlignment="0" applyProtection="0"/>
    <xf numFmtId="0" fontId="41" fillId="0" borderId="3" applyNumberFormat="0" applyFill="0" applyAlignment="0" applyProtection="0"/>
    <xf numFmtId="0" fontId="31" fillId="7" borderId="0" applyNumberFormat="0" applyBorder="0" applyAlignment="0" applyProtection="0"/>
    <xf numFmtId="0" fontId="29" fillId="0" borderId="4" applyNumberFormat="0" applyFill="0" applyAlignment="0" applyProtection="0"/>
    <xf numFmtId="0" fontId="31" fillId="3" borderId="0" applyNumberFormat="0" applyBorder="0" applyAlignment="0" applyProtection="0"/>
    <xf numFmtId="0" fontId="37" fillId="2" borderId="5" applyNumberFormat="0" applyAlignment="0" applyProtection="0"/>
    <xf numFmtId="0" fontId="42" fillId="2" borderId="1" applyNumberFormat="0" applyAlignment="0" applyProtection="0"/>
    <xf numFmtId="0" fontId="40" fillId="8" borderId="6" applyNumberFormat="0" applyAlignment="0" applyProtection="0"/>
    <xf numFmtId="0" fontId="13" fillId="9" borderId="0" applyNumberFormat="0" applyBorder="0" applyAlignment="0" applyProtection="0"/>
    <xf numFmtId="0" fontId="31" fillId="10" borderId="0" applyNumberFormat="0" applyBorder="0" applyAlignment="0" applyProtection="0"/>
    <xf numFmtId="0" fontId="36" fillId="0" borderId="7" applyNumberFormat="0" applyFill="0" applyAlignment="0" applyProtection="0"/>
    <xf numFmtId="0" fontId="20" fillId="0" borderId="8" applyNumberFormat="0" applyFill="0" applyAlignment="0" applyProtection="0"/>
    <xf numFmtId="0" fontId="34" fillId="9" borderId="0" applyNumberFormat="0" applyBorder="0" applyAlignment="0" applyProtection="0"/>
    <xf numFmtId="0" fontId="32" fillId="11" borderId="0" applyNumberFormat="0" applyBorder="0" applyAlignment="0" applyProtection="0"/>
    <xf numFmtId="0" fontId="13" fillId="1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31" fillId="8" borderId="0" applyNumberFormat="0" applyBorder="0" applyAlignment="0" applyProtection="0"/>
    <xf numFmtId="0" fontId="13" fillId="0" borderId="0" applyProtection="0">
      <alignment vertical="center"/>
    </xf>
    <xf numFmtId="0" fontId="3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31" fillId="16" borderId="0" applyNumberFormat="0" applyBorder="0" applyAlignment="0" applyProtection="0"/>
    <xf numFmtId="0" fontId="0" fillId="0" borderId="0">
      <alignment vertical="center"/>
      <protection/>
    </xf>
    <xf numFmtId="0" fontId="13"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3" fillId="4" borderId="0" applyNumberFormat="0" applyBorder="0" applyAlignment="0" applyProtection="0"/>
    <xf numFmtId="0" fontId="31" fillId="4" borderId="0" applyNumberFormat="0" applyBorder="0" applyAlignment="0" applyProtection="0"/>
    <xf numFmtId="0" fontId="0" fillId="0" borderId="0">
      <alignment vertical="center"/>
      <protection/>
    </xf>
    <xf numFmtId="0" fontId="0" fillId="0" borderId="0">
      <alignment vertical="center"/>
      <protection/>
    </xf>
    <xf numFmtId="0" fontId="43" fillId="0" borderId="0">
      <alignment/>
      <protection/>
    </xf>
  </cellStyleXfs>
  <cellXfs count="166">
    <xf numFmtId="0" fontId="0" fillId="0" borderId="0" xfId="0" applyAlignment="1">
      <alignment vertical="center"/>
    </xf>
    <xf numFmtId="0" fontId="2" fillId="2" borderId="0" xfId="67" applyFont="1" applyFill="1">
      <alignment vertical="center"/>
      <protection/>
    </xf>
    <xf numFmtId="0" fontId="3" fillId="2" borderId="0" xfId="67" applyFont="1" applyFill="1">
      <alignment vertical="center"/>
      <protection/>
    </xf>
    <xf numFmtId="0" fontId="4" fillId="2" borderId="0" xfId="67" applyFont="1" applyFill="1">
      <alignment vertical="center"/>
      <protection/>
    </xf>
    <xf numFmtId="0" fontId="5" fillId="2" borderId="0" xfId="67" applyFont="1" applyFill="1">
      <alignment vertical="center"/>
      <protection/>
    </xf>
    <xf numFmtId="0" fontId="0" fillId="0" borderId="0" xfId="67">
      <alignment vertical="center"/>
      <protection/>
    </xf>
    <xf numFmtId="0" fontId="6" fillId="2" borderId="0" xfId="67" applyFont="1" applyFill="1" applyAlignment="1">
      <alignment horizontal="left" vertical="center"/>
      <protection/>
    </xf>
    <xf numFmtId="0" fontId="45" fillId="2" borderId="0" xfId="67" applyFont="1" applyFill="1" applyAlignment="1">
      <alignment horizontal="center" vertical="center"/>
      <protection/>
    </xf>
    <xf numFmtId="0" fontId="8" fillId="2" borderId="9" xfId="67" applyFont="1" applyFill="1" applyBorder="1" applyAlignment="1">
      <alignment horizontal="left" vertical="center"/>
      <protection/>
    </xf>
    <xf numFmtId="0" fontId="9" fillId="2" borderId="9" xfId="67" applyFont="1" applyFill="1" applyBorder="1" applyAlignment="1">
      <alignment horizontal="left" vertical="center"/>
      <protection/>
    </xf>
    <xf numFmtId="0" fontId="9" fillId="2" borderId="0" xfId="67" applyFont="1" applyFill="1" applyAlignment="1">
      <alignment horizontal="center" vertical="center"/>
      <protection/>
    </xf>
    <xf numFmtId="0" fontId="10" fillId="2" borderId="10" xfId="67" applyFont="1" applyFill="1" applyBorder="1" applyAlignment="1">
      <alignment horizontal="center" vertical="center" wrapText="1"/>
      <protection/>
    </xf>
    <xf numFmtId="0" fontId="11" fillId="2" borderId="10" xfId="67" applyFont="1" applyFill="1" applyBorder="1" applyAlignment="1">
      <alignment horizontal="center" vertical="center"/>
      <protection/>
    </xf>
    <xf numFmtId="0" fontId="8" fillId="2" borderId="10" xfId="67" applyFont="1" applyFill="1" applyBorder="1" applyAlignment="1">
      <alignment horizontal="center" vertical="center" wrapText="1"/>
      <protection/>
    </xf>
    <xf numFmtId="176" fontId="8" fillId="2" borderId="10" xfId="67" applyNumberFormat="1" applyFont="1" applyFill="1" applyBorder="1" applyAlignment="1">
      <alignment horizontal="center" vertical="center" wrapText="1"/>
      <protection/>
    </xf>
    <xf numFmtId="0" fontId="4" fillId="2" borderId="10" xfId="67" applyFont="1" applyFill="1" applyBorder="1">
      <alignment vertical="center"/>
      <protection/>
    </xf>
    <xf numFmtId="0" fontId="8" fillId="2" borderId="10" xfId="67" applyFont="1" applyFill="1" applyBorder="1" applyAlignment="1">
      <alignment horizontal="justify" vertical="center" wrapText="1"/>
      <protection/>
    </xf>
    <xf numFmtId="176" fontId="9" fillId="2" borderId="10" xfId="67" applyNumberFormat="1" applyFont="1" applyFill="1" applyBorder="1" applyAlignment="1">
      <alignment horizontal="center" vertical="center" wrapText="1"/>
      <protection/>
    </xf>
    <xf numFmtId="0" fontId="9" fillId="2" borderId="10" xfId="67" applyFont="1" applyFill="1" applyBorder="1" applyAlignment="1">
      <alignment horizontal="center" vertical="center" wrapText="1"/>
      <protection/>
    </xf>
    <xf numFmtId="0" fontId="12" fillId="0" borderId="10" xfId="67" applyFont="1" applyFill="1" applyBorder="1" applyAlignment="1">
      <alignment vertical="center" wrapText="1"/>
      <protection/>
    </xf>
    <xf numFmtId="0" fontId="8" fillId="0" borderId="10" xfId="67" applyFont="1" applyFill="1" applyBorder="1" applyAlignment="1">
      <alignment horizontal="justify" vertical="center" wrapText="1"/>
      <protection/>
    </xf>
    <xf numFmtId="0" fontId="4" fillId="0" borderId="10" xfId="67" applyFont="1" applyFill="1" applyBorder="1" applyAlignment="1">
      <alignment vertical="center" wrapText="1"/>
      <protection/>
    </xf>
    <xf numFmtId="0" fontId="4" fillId="0" borderId="11" xfId="67" applyFont="1" applyFill="1" applyBorder="1" applyAlignment="1">
      <alignment horizontal="center" vertical="center" wrapText="1"/>
      <protection/>
    </xf>
    <xf numFmtId="0" fontId="9" fillId="2" borderId="10" xfId="67" applyFont="1" applyFill="1" applyBorder="1" applyAlignment="1">
      <alignment horizontal="justify" vertical="center" wrapText="1"/>
      <protection/>
    </xf>
    <xf numFmtId="0" fontId="13" fillId="2" borderId="0" xfId="67" applyNumberFormat="1" applyFont="1" applyFill="1" applyAlignment="1">
      <alignment horizontal="left" vertical="center" wrapText="1"/>
      <protection/>
    </xf>
    <xf numFmtId="0" fontId="5" fillId="2" borderId="0" xfId="67" applyFont="1" applyFill="1" applyAlignment="1">
      <alignment vertical="center"/>
      <protection/>
    </xf>
    <xf numFmtId="0" fontId="2" fillId="2" borderId="0" xfId="67" applyFont="1" applyFill="1" applyAlignment="1">
      <alignment vertical="center"/>
      <protection/>
    </xf>
    <xf numFmtId="0" fontId="4" fillId="0" borderId="0" xfId="67" applyFont="1" applyFill="1" applyBorder="1" applyAlignment="1">
      <alignment vertical="center"/>
      <protection/>
    </xf>
    <xf numFmtId="0" fontId="12" fillId="0" borderId="0" xfId="67" applyFont="1" applyFill="1" applyBorder="1" applyAlignment="1">
      <alignment vertical="center"/>
      <protection/>
    </xf>
    <xf numFmtId="0" fontId="12" fillId="0" borderId="0" xfId="67" applyFont="1" applyFill="1" applyAlignment="1">
      <alignment vertical="center"/>
      <protection/>
    </xf>
    <xf numFmtId="0" fontId="4" fillId="0" borderId="0" xfId="67" applyFont="1" applyFill="1" applyAlignment="1">
      <alignment vertical="center"/>
      <protection/>
    </xf>
    <xf numFmtId="0" fontId="12" fillId="0" borderId="10" xfId="67" applyFont="1" applyFill="1" applyBorder="1" applyAlignment="1">
      <alignment vertical="center"/>
      <protection/>
    </xf>
    <xf numFmtId="177" fontId="2" fillId="2" borderId="0" xfId="67" applyNumberFormat="1" applyFont="1" applyFill="1">
      <alignment vertical="center"/>
      <protection/>
    </xf>
    <xf numFmtId="0" fontId="14" fillId="2" borderId="0" xfId="67" applyFont="1" applyFill="1" applyAlignment="1">
      <alignment horizontal="center" vertical="center"/>
      <protection/>
    </xf>
    <xf numFmtId="0" fontId="8" fillId="2" borderId="9" xfId="67" applyFont="1" applyFill="1" applyBorder="1" applyAlignment="1">
      <alignment vertical="center"/>
      <protection/>
    </xf>
    <xf numFmtId="0" fontId="9" fillId="2" borderId="9" xfId="67" applyFont="1" applyFill="1" applyBorder="1" applyAlignment="1">
      <alignment vertical="center"/>
      <protection/>
    </xf>
    <xf numFmtId="0" fontId="9" fillId="2" borderId="0" xfId="67" applyFont="1" applyFill="1" applyBorder="1" applyAlignment="1">
      <alignment horizontal="left" vertical="center"/>
      <protection/>
    </xf>
    <xf numFmtId="0" fontId="9" fillId="2" borderId="0" xfId="67" applyFont="1" applyFill="1">
      <alignment vertical="center"/>
      <protection/>
    </xf>
    <xf numFmtId="177" fontId="9" fillId="2" borderId="0" xfId="67" applyNumberFormat="1" applyFont="1" applyFill="1" applyAlignment="1">
      <alignment horizontal="center" vertical="center"/>
      <protection/>
    </xf>
    <xf numFmtId="0" fontId="8" fillId="2" borderId="12" xfId="67" applyFont="1" applyFill="1" applyBorder="1" applyAlignment="1">
      <alignment horizontal="center" vertical="center" wrapText="1"/>
      <protection/>
    </xf>
    <xf numFmtId="0" fontId="8" fillId="0" borderId="10" xfId="67" applyFont="1" applyFill="1" applyBorder="1" applyAlignment="1">
      <alignment horizontal="center" vertical="center" wrapText="1"/>
      <protection/>
    </xf>
    <xf numFmtId="0" fontId="8" fillId="2" borderId="13" xfId="67" applyFont="1" applyFill="1" applyBorder="1" applyAlignment="1">
      <alignment horizontal="center" vertical="center" wrapText="1"/>
      <protection/>
    </xf>
    <xf numFmtId="0" fontId="8" fillId="2" borderId="14" xfId="67" applyFont="1" applyFill="1" applyBorder="1" applyAlignment="1">
      <alignment horizontal="center" vertical="center" wrapText="1"/>
      <protection/>
    </xf>
    <xf numFmtId="177" fontId="8" fillId="2" borderId="15" xfId="67" applyNumberFormat="1" applyFont="1" applyFill="1" applyBorder="1" applyAlignment="1">
      <alignment horizontal="center" vertical="center" wrapText="1"/>
      <protection/>
    </xf>
    <xf numFmtId="0" fontId="8" fillId="2" borderId="16" xfId="67" applyFont="1" applyFill="1" applyBorder="1" applyAlignment="1">
      <alignment horizontal="center" vertical="center" wrapText="1"/>
      <protection/>
    </xf>
    <xf numFmtId="177" fontId="8" fillId="2" borderId="17" xfId="67" applyNumberFormat="1" applyFont="1" applyFill="1" applyBorder="1" applyAlignment="1">
      <alignment horizontal="center" vertical="center" wrapText="1"/>
      <protection/>
    </xf>
    <xf numFmtId="177" fontId="8" fillId="2" borderId="10" xfId="67" applyNumberFormat="1" applyFont="1" applyFill="1" applyBorder="1" applyAlignment="1">
      <alignment horizontal="center" vertical="center" wrapText="1"/>
      <protection/>
    </xf>
    <xf numFmtId="177" fontId="9" fillId="2" borderId="10" xfId="67" applyNumberFormat="1" applyFont="1" applyFill="1" applyBorder="1" applyAlignment="1">
      <alignment horizontal="center" vertical="center" wrapText="1"/>
      <protection/>
    </xf>
    <xf numFmtId="49" fontId="9" fillId="0" borderId="10" xfId="67" applyNumberFormat="1" applyFont="1" applyFill="1" applyBorder="1" applyAlignment="1">
      <alignment horizontal="center" vertical="center" wrapText="1"/>
      <protection/>
    </xf>
    <xf numFmtId="0" fontId="9" fillId="0" borderId="10" xfId="67" applyFont="1" applyFill="1" applyBorder="1" applyAlignment="1">
      <alignment horizontal="justify" vertical="center" wrapText="1"/>
      <protection/>
    </xf>
    <xf numFmtId="0" fontId="9" fillId="0" borderId="10" xfId="67" applyFont="1" applyFill="1" applyBorder="1" applyAlignment="1">
      <alignment horizontal="center" vertical="center" wrapText="1"/>
      <protection/>
    </xf>
    <xf numFmtId="177" fontId="9" fillId="0" borderId="10" xfId="67" applyNumberFormat="1" applyFont="1" applyFill="1" applyBorder="1" applyAlignment="1">
      <alignment horizontal="center" vertical="center" wrapText="1"/>
      <protection/>
    </xf>
    <xf numFmtId="0" fontId="12" fillId="0" borderId="10" xfId="67"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176" fontId="9" fillId="0" borderId="10" xfId="67" applyNumberFormat="1" applyFont="1" applyFill="1" applyBorder="1" applyAlignment="1">
      <alignment horizontal="center" vertical="center" wrapText="1"/>
      <protection/>
    </xf>
    <xf numFmtId="178" fontId="15" fillId="0" borderId="11" xfId="67" applyNumberFormat="1" applyFont="1" applyFill="1" applyBorder="1" applyAlignment="1">
      <alignment horizontal="center" vertical="center" wrapText="1"/>
      <protection/>
    </xf>
    <xf numFmtId="0" fontId="12" fillId="0" borderId="11" xfId="67" applyFont="1" applyFill="1" applyBorder="1" applyAlignment="1">
      <alignment horizontal="center" vertical="center" wrapText="1"/>
      <protection/>
    </xf>
    <xf numFmtId="0" fontId="15" fillId="0" borderId="11" xfId="67" applyFont="1" applyFill="1" applyBorder="1" applyAlignment="1">
      <alignment horizontal="justify" vertical="center" wrapText="1"/>
      <protection/>
    </xf>
    <xf numFmtId="0" fontId="15" fillId="0" borderId="11" xfId="67" applyFont="1" applyFill="1" applyBorder="1" applyAlignment="1">
      <alignment horizontal="center" vertical="center" wrapText="1"/>
      <protection/>
    </xf>
    <xf numFmtId="177" fontId="12" fillId="0" borderId="11" xfId="67" applyNumberFormat="1" applyFont="1" applyFill="1" applyBorder="1" applyAlignment="1">
      <alignment horizontal="center" vertical="center" wrapText="1"/>
      <protection/>
    </xf>
    <xf numFmtId="49" fontId="15" fillId="0" borderId="10" xfId="67" applyNumberFormat="1" applyFont="1" applyFill="1" applyBorder="1" applyAlignment="1">
      <alignment horizontal="center" vertical="center" wrapText="1"/>
      <protection/>
    </xf>
    <xf numFmtId="0" fontId="12" fillId="0" borderId="10" xfId="67" applyNumberFormat="1" applyFont="1" applyFill="1" applyBorder="1" applyAlignment="1">
      <alignment horizontal="center" vertical="center" wrapText="1"/>
      <protection/>
    </xf>
    <xf numFmtId="0" fontId="12" fillId="0" borderId="10" xfId="67" applyFont="1" applyFill="1" applyBorder="1" applyAlignment="1">
      <alignment horizontal="left" vertical="center" wrapText="1"/>
      <protection/>
    </xf>
    <xf numFmtId="177" fontId="12" fillId="0" borderId="10" xfId="67" applyNumberFormat="1" applyFont="1" applyFill="1" applyBorder="1" applyAlignment="1">
      <alignment horizontal="center" vertical="center"/>
      <protection/>
    </xf>
    <xf numFmtId="0" fontId="15" fillId="0" borderId="10" xfId="67" applyFont="1" applyFill="1" applyBorder="1" applyAlignment="1">
      <alignment horizontal="center" vertical="center" wrapText="1"/>
      <protection/>
    </xf>
    <xf numFmtId="0" fontId="15" fillId="0" borderId="10" xfId="67" applyFont="1" applyFill="1" applyBorder="1" applyAlignment="1">
      <alignment horizontal="justify" vertical="center" wrapText="1"/>
      <protection/>
    </xf>
    <xf numFmtId="177" fontId="15" fillId="0" borderId="10" xfId="67" applyNumberFormat="1" applyFont="1" applyFill="1" applyBorder="1" applyAlignment="1">
      <alignment horizontal="center" vertical="center" wrapText="1"/>
      <protection/>
    </xf>
    <xf numFmtId="0" fontId="12" fillId="0" borderId="11" xfId="67" applyFont="1" applyFill="1" applyBorder="1" applyAlignment="1">
      <alignment horizontal="justify" vertical="center" wrapText="1"/>
      <protection/>
    </xf>
    <xf numFmtId="0" fontId="9" fillId="0" borderId="11" xfId="67" applyFont="1" applyFill="1" applyBorder="1" applyAlignment="1">
      <alignment horizontal="center" vertical="center" wrapText="1"/>
      <protection/>
    </xf>
    <xf numFmtId="0" fontId="9" fillId="0" borderId="11" xfId="67" applyFont="1" applyFill="1" applyBorder="1" applyAlignment="1">
      <alignment horizontal="left" vertical="center" wrapText="1"/>
      <protection/>
    </xf>
    <xf numFmtId="177" fontId="9" fillId="0" borderId="11" xfId="67" applyNumberFormat="1" applyFont="1" applyFill="1" applyBorder="1" applyAlignment="1">
      <alignment horizontal="center" vertical="center" wrapText="1"/>
      <protection/>
    </xf>
    <xf numFmtId="0" fontId="12" fillId="0" borderId="10" xfId="67" applyFont="1" applyFill="1" applyBorder="1" applyAlignment="1">
      <alignment horizontal="justify" vertical="center" wrapText="1"/>
      <protection/>
    </xf>
    <xf numFmtId="0" fontId="9" fillId="0" borderId="10" xfId="67" applyFont="1" applyFill="1" applyBorder="1" applyAlignment="1">
      <alignment horizontal="left" vertical="center" wrapText="1"/>
      <protection/>
    </xf>
    <xf numFmtId="177" fontId="15" fillId="2" borderId="10" xfId="67" applyNumberFormat="1" applyFont="1" applyFill="1" applyBorder="1" applyAlignment="1">
      <alignment horizontal="center" vertical="center" wrapText="1"/>
      <protection/>
    </xf>
    <xf numFmtId="178" fontId="15" fillId="0" borderId="10" xfId="67" applyNumberFormat="1" applyFont="1" applyFill="1" applyBorder="1" applyAlignment="1">
      <alignment horizontal="center" vertical="center" wrapText="1"/>
      <protection/>
    </xf>
    <xf numFmtId="0" fontId="8" fillId="2" borderId="18" xfId="67" applyFont="1" applyFill="1" applyBorder="1" applyAlignment="1">
      <alignment horizontal="center" vertical="center" wrapText="1"/>
      <protection/>
    </xf>
    <xf numFmtId="0" fontId="8" fillId="0" borderId="12" xfId="67" applyFont="1" applyFill="1" applyBorder="1" applyAlignment="1">
      <alignment horizontal="center" vertical="center" wrapText="1"/>
      <protection/>
    </xf>
    <xf numFmtId="0" fontId="8" fillId="0" borderId="14" xfId="67" applyFont="1" applyFill="1" applyBorder="1" applyAlignment="1">
      <alignment horizontal="center" vertical="center" wrapText="1"/>
      <protection/>
    </xf>
    <xf numFmtId="0" fontId="8" fillId="0" borderId="16" xfId="67" applyFont="1" applyFill="1" applyBorder="1" applyAlignment="1">
      <alignment horizontal="center" vertical="center" wrapText="1"/>
      <protection/>
    </xf>
    <xf numFmtId="0" fontId="4" fillId="0" borderId="10" xfId="67" applyFont="1" applyFill="1" applyBorder="1" applyAlignment="1">
      <alignment horizontal="center" vertical="center"/>
      <protection/>
    </xf>
    <xf numFmtId="176" fontId="12" fillId="0" borderId="11" xfId="67" applyNumberFormat="1" applyFont="1" applyFill="1" applyBorder="1" applyAlignment="1">
      <alignment horizontal="center" vertical="center" wrapText="1"/>
      <protection/>
    </xf>
    <xf numFmtId="57" fontId="9" fillId="0" borderId="10" xfId="67" applyNumberFormat="1" applyFont="1" applyFill="1" applyBorder="1" applyAlignment="1">
      <alignment horizontal="center" vertical="center" wrapText="1"/>
      <protection/>
    </xf>
    <xf numFmtId="0" fontId="12" fillId="0" borderId="10" xfId="67" applyFont="1" applyFill="1" applyBorder="1" applyAlignment="1">
      <alignment horizontal="center" vertical="center"/>
      <protection/>
    </xf>
    <xf numFmtId="0" fontId="15" fillId="2" borderId="10" xfId="67" applyFont="1" applyFill="1" applyBorder="1" applyAlignment="1">
      <alignment horizontal="center" vertical="center" wrapText="1"/>
      <protection/>
    </xf>
    <xf numFmtId="57" fontId="15" fillId="0" borderId="10" xfId="67" applyNumberFormat="1" applyFont="1" applyFill="1" applyBorder="1" applyAlignment="1">
      <alignment horizontal="center" vertical="center" wrapText="1"/>
      <protection/>
    </xf>
    <xf numFmtId="0" fontId="12" fillId="0" borderId="11" xfId="68" applyFont="1" applyFill="1" applyBorder="1" applyAlignment="1">
      <alignment horizontal="center" vertical="center" wrapText="1"/>
      <protection/>
    </xf>
    <xf numFmtId="0" fontId="12" fillId="0" borderId="10" xfId="68" applyFont="1" applyFill="1" applyBorder="1" applyAlignment="1">
      <alignment horizontal="center" vertical="center" wrapText="1"/>
      <protection/>
    </xf>
    <xf numFmtId="0" fontId="46" fillId="0" borderId="10" xfId="67" applyFont="1" applyFill="1" applyBorder="1" applyAlignment="1">
      <alignment vertical="center"/>
      <protection/>
    </xf>
    <xf numFmtId="178" fontId="15" fillId="2" borderId="10" xfId="67" applyNumberFormat="1" applyFont="1" applyFill="1" applyBorder="1" applyAlignment="1">
      <alignment horizontal="center" vertical="center" wrapText="1"/>
      <protection/>
    </xf>
    <xf numFmtId="14" fontId="9" fillId="2" borderId="0" xfId="67" applyNumberFormat="1" applyFont="1" applyFill="1" applyAlignment="1">
      <alignment horizontal="center" vertical="center"/>
      <protection/>
    </xf>
    <xf numFmtId="0" fontId="9" fillId="0" borderId="11" xfId="67" applyFont="1" applyFill="1" applyBorder="1" applyAlignment="1">
      <alignment vertical="center" wrapText="1"/>
      <protection/>
    </xf>
    <xf numFmtId="0" fontId="15" fillId="0" borderId="10" xfId="67" applyFont="1" applyFill="1" applyBorder="1" applyAlignment="1">
      <alignment horizontal="left" vertical="center" wrapText="1"/>
      <protection/>
    </xf>
    <xf numFmtId="49" fontId="15" fillId="0" borderId="10" xfId="67" applyNumberFormat="1" applyFont="1" applyFill="1" applyBorder="1" applyAlignment="1">
      <alignment horizontal="justify" vertical="center" wrapText="1"/>
      <protection/>
    </xf>
    <xf numFmtId="0" fontId="16" fillId="0" borderId="10" xfId="67" applyFont="1" applyFill="1" applyBorder="1" applyAlignment="1">
      <alignment horizontal="center" vertical="center" wrapText="1"/>
      <protection/>
    </xf>
    <xf numFmtId="0" fontId="15" fillId="0" borderId="16" xfId="67" applyFont="1" applyFill="1" applyBorder="1" applyAlignment="1">
      <alignment horizontal="center" vertical="center" wrapText="1"/>
      <protection/>
    </xf>
    <xf numFmtId="0" fontId="9" fillId="0" borderId="11" xfId="67" applyFont="1" applyFill="1" applyBorder="1" applyAlignment="1">
      <alignment horizontal="justify" vertical="center" wrapText="1"/>
      <protection/>
    </xf>
    <xf numFmtId="0" fontId="9" fillId="0" borderId="19" xfId="67" applyFont="1" applyFill="1" applyBorder="1" applyAlignment="1">
      <alignment horizontal="center" vertical="center" wrapText="1"/>
      <protection/>
    </xf>
    <xf numFmtId="176" fontId="9" fillId="0" borderId="11" xfId="67" applyNumberFormat="1" applyFont="1" applyFill="1" applyBorder="1" applyAlignment="1">
      <alignment horizontal="center" vertical="center" wrapText="1"/>
      <protection/>
    </xf>
    <xf numFmtId="0" fontId="47" fillId="0" borderId="10" xfId="67" applyFont="1" applyFill="1" applyBorder="1" applyAlignment="1">
      <alignment horizontal="center" vertical="center" wrapText="1"/>
      <protection/>
    </xf>
    <xf numFmtId="177" fontId="9" fillId="0" borderId="19" xfId="67" applyNumberFormat="1" applyFont="1" applyFill="1" applyBorder="1" applyAlignment="1">
      <alignment horizontal="center" vertical="center" wrapText="1"/>
      <protection/>
    </xf>
    <xf numFmtId="177" fontId="47" fillId="0" borderId="10" xfId="67" applyNumberFormat="1" applyFont="1" applyFill="1" applyBorder="1" applyAlignment="1">
      <alignment horizontal="center" vertical="center" wrapText="1"/>
      <protection/>
    </xf>
    <xf numFmtId="0" fontId="5" fillId="2" borderId="0" xfId="67" applyFont="1" applyFill="1" applyAlignment="1">
      <alignment horizontal="left" vertical="center"/>
      <protection/>
    </xf>
    <xf numFmtId="0" fontId="2" fillId="2" borderId="0" xfId="67" applyFont="1" applyFill="1" applyAlignment="1">
      <alignment horizontal="left" vertical="center"/>
      <protection/>
    </xf>
    <xf numFmtId="0" fontId="1" fillId="0" borderId="0" xfId="0" applyFont="1" applyAlignment="1">
      <alignment vertical="center"/>
    </xf>
    <xf numFmtId="0" fontId="17" fillId="0" borderId="0" xfId="0" applyFont="1" applyAlignment="1">
      <alignment vertical="center"/>
    </xf>
    <xf numFmtId="0" fontId="0" fillId="0" borderId="0" xfId="0" applyFont="1" applyFill="1" applyAlignment="1">
      <alignment vertical="center"/>
    </xf>
    <xf numFmtId="0" fontId="18" fillId="2" borderId="0" xfId="0" applyFont="1" applyFill="1" applyAlignment="1">
      <alignment horizontal="justify" vertical="center"/>
    </xf>
    <xf numFmtId="0" fontId="13" fillId="2" borderId="0" xfId="0" applyFont="1" applyFill="1" applyAlignment="1">
      <alignment vertical="center"/>
    </xf>
    <xf numFmtId="0" fontId="45" fillId="2" borderId="0" xfId="0" applyFont="1" applyFill="1" applyAlignment="1">
      <alignment horizontal="center" vertical="center"/>
    </xf>
    <xf numFmtId="0" fontId="14" fillId="2" borderId="0" xfId="0" applyFont="1" applyFill="1" applyAlignment="1">
      <alignment horizontal="center" vertical="center"/>
    </xf>
    <xf numFmtId="0" fontId="4" fillId="2" borderId="0" xfId="0" applyFont="1" applyFill="1" applyAlignment="1">
      <alignment horizontal="right" vertical="center"/>
    </xf>
    <xf numFmtId="0" fontId="0" fillId="0" borderId="10" xfId="0" applyBorder="1" applyAlignment="1">
      <alignment horizontal="center" vertical="center"/>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0" fillId="0" borderId="10" xfId="56" applyNumberFormat="1" applyFont="1" applyFill="1" applyBorder="1" applyAlignment="1" applyProtection="1">
      <alignment horizontal="center" vertical="center" wrapText="1"/>
      <protection/>
    </xf>
    <xf numFmtId="0" fontId="21" fillId="19" borderId="10" xfId="61" applyNumberFormat="1" applyFont="1" applyFill="1" applyBorder="1" applyAlignment="1" applyProtection="1">
      <alignment horizontal="center" vertical="center" wrapText="1"/>
      <protection/>
    </xf>
    <xf numFmtId="0" fontId="22" fillId="19" borderId="10" xfId="61" applyNumberFormat="1" applyFont="1" applyFill="1" applyBorder="1" applyAlignment="1" applyProtection="1">
      <alignment horizontal="center" vertical="center" wrapText="1"/>
      <protection/>
    </xf>
    <xf numFmtId="0" fontId="1" fillId="19" borderId="10" xfId="61" applyNumberFormat="1" applyFont="1" applyFill="1" applyBorder="1" applyAlignment="1" applyProtection="1">
      <alignment horizontal="left" vertical="center" wrapText="1"/>
      <protection/>
    </xf>
    <xf numFmtId="0" fontId="12" fillId="19" borderId="10" xfId="61" applyNumberFormat="1" applyFont="1" applyFill="1" applyBorder="1" applyAlignment="1" applyProtection="1">
      <alignment horizontal="center" vertical="center" wrapText="1"/>
      <protection/>
    </xf>
    <xf numFmtId="0" fontId="12" fillId="19" borderId="10" xfId="61" applyNumberFormat="1" applyFont="1" applyFill="1" applyBorder="1" applyAlignment="1" applyProtection="1">
      <alignment horizontal="left" vertical="center" wrapText="1"/>
      <protection/>
    </xf>
    <xf numFmtId="0" fontId="1" fillId="19" borderId="23" xfId="61" applyNumberFormat="1" applyFont="1" applyFill="1" applyBorder="1" applyAlignment="1" applyProtection="1">
      <alignment horizontal="left" vertical="center" wrapText="1"/>
      <protection/>
    </xf>
    <xf numFmtId="0" fontId="1" fillId="19" borderId="18" xfId="61" applyNumberFormat="1" applyFont="1" applyFill="1" applyBorder="1" applyAlignment="1" applyProtection="1">
      <alignment horizontal="left" vertical="center" wrapText="1"/>
      <protection/>
    </xf>
    <xf numFmtId="0" fontId="12" fillId="19" borderId="23" xfId="61" applyNumberFormat="1" applyFont="1" applyFill="1" applyBorder="1" applyAlignment="1" applyProtection="1">
      <alignment horizontal="left" vertical="center" wrapText="1" shrinkToFit="1"/>
      <protection/>
    </xf>
    <xf numFmtId="0" fontId="12" fillId="19" borderId="13" xfId="61" applyNumberFormat="1" applyFont="1" applyFill="1" applyBorder="1" applyAlignment="1" applyProtection="1">
      <alignment horizontal="left" vertical="center" wrapText="1" shrinkToFit="1"/>
      <protection/>
    </xf>
    <xf numFmtId="0" fontId="12" fillId="19" borderId="18" xfId="61" applyNumberFormat="1" applyFont="1" applyFill="1" applyBorder="1" applyAlignment="1" applyProtection="1">
      <alignment horizontal="left" vertical="center" wrapText="1" shrinkToFit="1"/>
      <protection/>
    </xf>
    <xf numFmtId="0" fontId="4" fillId="2" borderId="10" xfId="0" applyFont="1" applyFill="1" applyBorder="1" applyAlignment="1">
      <alignment horizontal="justify" vertical="center" wrapText="1"/>
    </xf>
    <xf numFmtId="0" fontId="22" fillId="0" borderId="10" xfId="61" applyNumberFormat="1" applyFont="1" applyFill="1" applyBorder="1" applyAlignment="1" applyProtection="1">
      <alignment horizontal="center" vertical="center" wrapText="1"/>
      <protection/>
    </xf>
    <xf numFmtId="0" fontId="1" fillId="0" borderId="10" xfId="61" applyNumberFormat="1" applyFont="1" applyFill="1" applyBorder="1" applyAlignment="1" applyProtection="1">
      <alignment horizontal="left" vertical="center" wrapText="1"/>
      <protection/>
    </xf>
    <xf numFmtId="0" fontId="1" fillId="19" borderId="10" xfId="61" applyNumberFormat="1" applyFont="1" applyFill="1" applyBorder="1" applyAlignment="1" applyProtection="1">
      <alignment horizontal="center" vertical="center" wrapText="1"/>
      <protection/>
    </xf>
    <xf numFmtId="31" fontId="48" fillId="0" borderId="10" xfId="0" applyNumberFormat="1" applyFont="1" applyBorder="1" applyAlignment="1" applyProtection="1">
      <alignment vertical="center" wrapText="1"/>
      <protection/>
    </xf>
    <xf numFmtId="0" fontId="48" fillId="19" borderId="10" xfId="0" applyFont="1" applyFill="1" applyBorder="1" applyAlignment="1" applyProtection="1">
      <alignment vertical="center" wrapText="1"/>
      <protection/>
    </xf>
    <xf numFmtId="0" fontId="13" fillId="0" borderId="23" xfId="56" applyNumberFormat="1" applyFont="1" applyFill="1" applyBorder="1" applyAlignment="1" applyProtection="1">
      <alignment horizontal="left" vertical="center" wrapText="1"/>
      <protection/>
    </xf>
    <xf numFmtId="0" fontId="13" fillId="0" borderId="13" xfId="56" applyNumberFormat="1" applyFont="1" applyFill="1" applyBorder="1" applyAlignment="1" applyProtection="1">
      <alignment horizontal="left" vertical="center" wrapText="1"/>
      <protection/>
    </xf>
    <xf numFmtId="0" fontId="13" fillId="0" borderId="18" xfId="56" applyNumberFormat="1" applyFont="1" applyFill="1" applyBorder="1" applyAlignment="1" applyProtection="1">
      <alignment horizontal="left" vertical="center" wrapText="1"/>
      <protection/>
    </xf>
    <xf numFmtId="0" fontId="19" fillId="20" borderId="23" xfId="0" applyFont="1" applyFill="1" applyBorder="1" applyAlignment="1">
      <alignment horizontal="left" vertical="center" wrapText="1"/>
    </xf>
    <xf numFmtId="0" fontId="19" fillId="20" borderId="13" xfId="0" applyFont="1" applyFill="1" applyBorder="1" applyAlignment="1">
      <alignment horizontal="left" vertical="center" wrapText="1"/>
    </xf>
    <xf numFmtId="0" fontId="19" fillId="20" borderId="18"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18" xfId="0" applyFont="1" applyFill="1" applyBorder="1" applyAlignment="1">
      <alignment horizontal="left" vertical="center" wrapText="1"/>
    </xf>
    <xf numFmtId="0" fontId="19" fillId="2" borderId="10" xfId="0" applyFont="1" applyFill="1" applyBorder="1" applyAlignment="1">
      <alignment horizontal="justify" vertical="center" wrapText="1"/>
    </xf>
    <xf numFmtId="0" fontId="4" fillId="2" borderId="23"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23" fillId="2" borderId="0" xfId="0" applyFont="1" applyFill="1" applyAlignment="1">
      <alignment vertical="center"/>
    </xf>
    <xf numFmtId="0" fontId="0" fillId="2" borderId="0" xfId="0" applyFill="1" applyAlignment="1">
      <alignment vertic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12" fillId="2" borderId="10" xfId="0" applyFont="1" applyFill="1" applyBorder="1" applyAlignment="1">
      <alignment horizontal="center" vertical="center"/>
    </xf>
    <xf numFmtId="0" fontId="12" fillId="2" borderId="10" xfId="0" applyFont="1" applyFill="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28 2"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zoomScaleSheetLayoutView="100" workbookViewId="0" topLeftCell="A1">
      <selection activeCell="D1" sqref="D1:D65536"/>
    </sheetView>
  </sheetViews>
  <sheetFormatPr defaultColWidth="9.00390625" defaultRowHeight="14.25"/>
  <cols>
    <col min="1" max="1" width="77.125" style="0" customWidth="1"/>
    <col min="2" max="2" width="11.25390625" style="0" customWidth="1"/>
    <col min="3" max="3" width="23.75390625" style="0" customWidth="1"/>
  </cols>
  <sheetData>
    <row r="1" spans="1:3" ht="18.75">
      <c r="A1" s="160" t="s">
        <v>0</v>
      </c>
      <c r="B1" s="161"/>
      <c r="C1" s="161"/>
    </row>
    <row r="2" spans="1:3" s="104" customFormat="1" ht="27">
      <c r="A2" s="162" t="s">
        <v>1</v>
      </c>
      <c r="B2" s="163"/>
      <c r="C2" s="163"/>
    </row>
    <row r="3" spans="1:3" ht="25.5" customHeight="1">
      <c r="A3" s="164" t="s">
        <v>2</v>
      </c>
      <c r="B3" s="164" t="s">
        <v>3</v>
      </c>
      <c r="C3" s="164" t="s">
        <v>4</v>
      </c>
    </row>
    <row r="4" spans="1:3" ht="25.5" customHeight="1">
      <c r="A4" s="165" t="s">
        <v>5</v>
      </c>
      <c r="B4" s="164" t="s">
        <v>6</v>
      </c>
      <c r="C4" s="164" t="s">
        <v>6</v>
      </c>
    </row>
    <row r="5" spans="1:3" ht="25.5" customHeight="1">
      <c r="A5" s="165" t="s">
        <v>7</v>
      </c>
      <c r="B5" s="164" t="s">
        <v>8</v>
      </c>
      <c r="C5" s="164">
        <v>8</v>
      </c>
    </row>
    <row r="6" spans="1:3" ht="25.5" customHeight="1">
      <c r="A6" s="165" t="s">
        <v>9</v>
      </c>
      <c r="B6" s="164" t="s">
        <v>8</v>
      </c>
      <c r="C6" s="164">
        <v>85</v>
      </c>
    </row>
    <row r="7" spans="1:3" ht="25.5" customHeight="1">
      <c r="A7" s="165" t="s">
        <v>10</v>
      </c>
      <c r="B7" s="164" t="s">
        <v>11</v>
      </c>
      <c r="C7" s="164">
        <v>99125</v>
      </c>
    </row>
    <row r="8" spans="1:3" ht="25.5" customHeight="1">
      <c r="A8" s="165" t="s">
        <v>12</v>
      </c>
      <c r="B8" s="164" t="s">
        <v>11</v>
      </c>
      <c r="C8" s="164">
        <v>86488</v>
      </c>
    </row>
    <row r="9" spans="1:3" ht="25.5" customHeight="1">
      <c r="A9" s="165" t="s">
        <v>13</v>
      </c>
      <c r="B9" s="164" t="s">
        <v>14</v>
      </c>
      <c r="C9" s="164">
        <v>328673</v>
      </c>
    </row>
    <row r="10" spans="1:3" ht="25.5" customHeight="1">
      <c r="A10" s="165" t="s">
        <v>15</v>
      </c>
      <c r="B10" s="164" t="s">
        <v>14</v>
      </c>
      <c r="C10" s="164">
        <v>297949</v>
      </c>
    </row>
    <row r="11" spans="1:3" ht="25.5" customHeight="1">
      <c r="A11" s="165" t="s">
        <v>16</v>
      </c>
      <c r="B11" s="164" t="s">
        <v>17</v>
      </c>
      <c r="C11" s="164">
        <v>11981</v>
      </c>
    </row>
    <row r="12" spans="1:3" ht="25.5" customHeight="1">
      <c r="A12" s="165" t="s">
        <v>18</v>
      </c>
      <c r="B12" s="164" t="s">
        <v>19</v>
      </c>
      <c r="C12" s="164">
        <v>48036</v>
      </c>
    </row>
    <row r="13" spans="1:3" ht="25.5" customHeight="1">
      <c r="A13" s="165" t="s">
        <v>20</v>
      </c>
      <c r="B13" s="164" t="s">
        <v>19</v>
      </c>
      <c r="C13" s="164"/>
    </row>
    <row r="14" spans="1:3" ht="25.5" customHeight="1">
      <c r="A14" s="165" t="s">
        <v>21</v>
      </c>
      <c r="B14" s="164" t="s">
        <v>19</v>
      </c>
      <c r="C14" s="164">
        <v>278143</v>
      </c>
    </row>
    <row r="15" spans="1:3" ht="25.5" customHeight="1">
      <c r="A15" s="165" t="s">
        <v>22</v>
      </c>
      <c r="B15" s="164" t="s">
        <v>19</v>
      </c>
      <c r="C15" s="164">
        <v>61077</v>
      </c>
    </row>
    <row r="16" spans="1:3" ht="25.5" customHeight="1">
      <c r="A16" s="165" t="s">
        <v>23</v>
      </c>
      <c r="B16" s="164" t="s">
        <v>19</v>
      </c>
      <c r="C16" s="164">
        <v>26345.52</v>
      </c>
    </row>
  </sheetData>
  <sheetProtection/>
  <mergeCells count="1">
    <mergeCell ref="A2:C2"/>
  </mergeCells>
  <printOptions horizontalCentered="1"/>
  <pageMargins left="0.9798611111111111" right="0.9798611111111111" top="0.7909722222222222" bottom="0.7909722222222222" header="0.5118055555555555" footer="0.7083333333333334"/>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zoomScaleSheetLayoutView="100" workbookViewId="0" topLeftCell="A1">
      <selection activeCell="M13" sqref="M13"/>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6" width="11.125" style="0" customWidth="1"/>
    <col min="7" max="7" width="9.625" style="0" customWidth="1"/>
    <col min="8" max="9" width="10.125" style="0" customWidth="1"/>
    <col min="10" max="10" width="15.75390625" style="0" customWidth="1"/>
  </cols>
  <sheetData>
    <row r="1" spans="2:10" s="103" customFormat="1" ht="18.75">
      <c r="B1" s="106" t="s">
        <v>24</v>
      </c>
      <c r="C1" s="106"/>
      <c r="D1" s="106"/>
      <c r="E1" s="106"/>
      <c r="F1" s="107"/>
      <c r="G1" s="107"/>
      <c r="H1" s="107"/>
      <c r="I1" s="107"/>
      <c r="J1" s="107"/>
    </row>
    <row r="2" spans="2:10" s="104" customFormat="1" ht="24" customHeight="1">
      <c r="B2" s="108" t="s">
        <v>25</v>
      </c>
      <c r="C2" s="109"/>
      <c r="D2" s="109"/>
      <c r="E2" s="109"/>
      <c r="F2" s="109"/>
      <c r="G2" s="109"/>
      <c r="H2" s="109"/>
      <c r="I2" s="109"/>
      <c r="J2" s="109"/>
    </row>
    <row r="3" spans="1:10" ht="18" customHeight="1">
      <c r="A3" s="110" t="s">
        <v>26</v>
      </c>
      <c r="B3" s="110"/>
      <c r="C3" s="110"/>
      <c r="D3" s="110"/>
      <c r="E3" s="110"/>
      <c r="F3" s="110"/>
      <c r="G3" s="110"/>
      <c r="H3" s="110"/>
      <c r="I3" s="110"/>
      <c r="J3" s="110"/>
    </row>
    <row r="4" spans="1:10" ht="26.25" customHeight="1">
      <c r="A4" s="111" t="s">
        <v>27</v>
      </c>
      <c r="B4" s="112" t="s">
        <v>28</v>
      </c>
      <c r="C4" s="113"/>
      <c r="D4" s="113"/>
      <c r="E4" s="114"/>
      <c r="F4" s="115" t="s">
        <v>29</v>
      </c>
      <c r="G4" s="115"/>
      <c r="H4" s="116" t="s">
        <v>30</v>
      </c>
      <c r="I4" s="116"/>
      <c r="J4" s="116"/>
    </row>
    <row r="5" spans="1:10" ht="36.75" customHeight="1">
      <c r="A5" s="111"/>
      <c r="B5" s="117"/>
      <c r="C5" s="118"/>
      <c r="D5" s="118"/>
      <c r="E5" s="119"/>
      <c r="F5" s="115" t="s">
        <v>31</v>
      </c>
      <c r="G5" s="115" t="s">
        <v>32</v>
      </c>
      <c r="H5" s="116" t="s">
        <v>33</v>
      </c>
      <c r="I5" s="116" t="s">
        <v>34</v>
      </c>
      <c r="J5" s="116" t="s">
        <v>35</v>
      </c>
    </row>
    <row r="6" spans="1:10" ht="27" customHeight="1">
      <c r="A6" s="120" t="s">
        <v>36</v>
      </c>
      <c r="B6" s="121"/>
      <c r="C6" s="121"/>
      <c r="D6" s="121"/>
      <c r="E6" s="122"/>
      <c r="F6" s="123">
        <f>F7+F56+F60+F64</f>
        <v>26908.48</v>
      </c>
      <c r="G6" s="123">
        <f>G7+G56+G60+G64</f>
        <v>26345.52</v>
      </c>
      <c r="H6" s="123">
        <f>H7+H56+H60+H64</f>
        <v>15821.789999999999</v>
      </c>
      <c r="I6" s="123">
        <f>I7+I56+I60+I64</f>
        <v>15821.789999999999</v>
      </c>
      <c r="J6" s="123"/>
    </row>
    <row r="7" spans="1:12" ht="27" customHeight="1">
      <c r="A7" s="124" t="s">
        <v>37</v>
      </c>
      <c r="B7" s="125" t="s">
        <v>38</v>
      </c>
      <c r="C7" s="125"/>
      <c r="D7" s="125"/>
      <c r="E7" s="125"/>
      <c r="F7" s="123">
        <f>SUM(F8:F9,F20,F23,F24:F36)</f>
        <v>20645.82</v>
      </c>
      <c r="G7" s="123">
        <f>SUM(G8,G9,G20,G23:G36)</f>
        <v>20082.86</v>
      </c>
      <c r="H7" s="123">
        <f>SUM(H8:H9,H20,H23,H24:H36)</f>
        <v>13140.789999999999</v>
      </c>
      <c r="I7" s="123">
        <f>SUM(I8,I9,I20,I23:I36)</f>
        <v>13140.789999999999</v>
      </c>
      <c r="J7" s="123"/>
      <c r="L7" s="154"/>
    </row>
    <row r="8" spans="1:12" ht="27" customHeight="1">
      <c r="A8" s="126">
        <v>1</v>
      </c>
      <c r="B8" s="127" t="s">
        <v>39</v>
      </c>
      <c r="C8" s="127"/>
      <c r="D8" s="127"/>
      <c r="E8" s="127"/>
      <c r="F8" s="123">
        <v>8036</v>
      </c>
      <c r="G8" s="123">
        <v>8036</v>
      </c>
      <c r="H8" s="123">
        <v>6489</v>
      </c>
      <c r="I8" s="123">
        <v>6489</v>
      </c>
      <c r="J8" s="123"/>
      <c r="L8" s="154"/>
    </row>
    <row r="9" spans="1:12" ht="27" customHeight="1">
      <c r="A9" s="126">
        <v>2</v>
      </c>
      <c r="B9" s="127" t="s">
        <v>40</v>
      </c>
      <c r="C9" s="127"/>
      <c r="D9" s="127"/>
      <c r="E9" s="127"/>
      <c r="F9" s="123">
        <v>3504</v>
      </c>
      <c r="G9" s="123">
        <v>3504</v>
      </c>
      <c r="H9" s="123">
        <v>4451</v>
      </c>
      <c r="I9" s="123">
        <v>4451</v>
      </c>
      <c r="J9" s="123"/>
      <c r="L9" s="154"/>
    </row>
    <row r="10" spans="1:12" ht="27" customHeight="1">
      <c r="A10" s="126">
        <v>3</v>
      </c>
      <c r="B10" s="128" t="s">
        <v>41</v>
      </c>
      <c r="C10" s="127" t="s">
        <v>42</v>
      </c>
      <c r="D10" s="127"/>
      <c r="E10" s="127"/>
      <c r="F10" s="123">
        <v>4161</v>
      </c>
      <c r="G10" s="123">
        <v>3372</v>
      </c>
      <c r="H10" s="123">
        <v>3351</v>
      </c>
      <c r="I10" s="123">
        <v>3351</v>
      </c>
      <c r="J10" s="123"/>
      <c r="L10" s="154"/>
    </row>
    <row r="11" spans="1:12" ht="27" customHeight="1">
      <c r="A11" s="126"/>
      <c r="B11" s="128"/>
      <c r="C11" s="128" t="s">
        <v>43</v>
      </c>
      <c r="D11" s="127" t="s">
        <v>44</v>
      </c>
      <c r="E11" s="127"/>
      <c r="F11" s="123">
        <v>2350</v>
      </c>
      <c r="G11" s="123">
        <v>2350</v>
      </c>
      <c r="H11" s="123">
        <v>1884</v>
      </c>
      <c r="I11" s="123">
        <v>1884</v>
      </c>
      <c r="J11" s="123"/>
      <c r="L11" s="154"/>
    </row>
    <row r="12" spans="1:12" ht="27" customHeight="1">
      <c r="A12" s="126"/>
      <c r="B12" s="128"/>
      <c r="C12" s="128"/>
      <c r="D12" s="127" t="s">
        <v>45</v>
      </c>
      <c r="E12" s="127"/>
      <c r="F12" s="123">
        <v>572</v>
      </c>
      <c r="G12" s="123">
        <v>587</v>
      </c>
      <c r="H12" s="123">
        <v>589</v>
      </c>
      <c r="I12" s="123">
        <v>589</v>
      </c>
      <c r="J12" s="123"/>
      <c r="L12" s="154"/>
    </row>
    <row r="13" spans="1:12" ht="27" customHeight="1">
      <c r="A13" s="126"/>
      <c r="B13" s="128"/>
      <c r="C13" s="128"/>
      <c r="D13" s="129" t="s">
        <v>46</v>
      </c>
      <c r="E13" s="129"/>
      <c r="F13" s="123"/>
      <c r="G13" s="123"/>
      <c r="H13" s="123"/>
      <c r="I13" s="123"/>
      <c r="J13" s="123"/>
      <c r="L13" s="154"/>
    </row>
    <row r="14" spans="1:12" ht="27" customHeight="1">
      <c r="A14" s="126"/>
      <c r="B14" s="128"/>
      <c r="C14" s="128"/>
      <c r="D14" s="127" t="s">
        <v>47</v>
      </c>
      <c r="E14" s="127"/>
      <c r="F14" s="123"/>
      <c r="G14" s="123"/>
      <c r="H14" s="123"/>
      <c r="I14" s="123"/>
      <c r="J14" s="123"/>
      <c r="L14" s="154"/>
    </row>
    <row r="15" spans="1:12" ht="27" customHeight="1">
      <c r="A15" s="126"/>
      <c r="B15" s="128"/>
      <c r="C15" s="128"/>
      <c r="D15" s="127" t="s">
        <v>48</v>
      </c>
      <c r="E15" s="127"/>
      <c r="F15" s="123">
        <v>13</v>
      </c>
      <c r="G15" s="123"/>
      <c r="H15" s="123"/>
      <c r="I15" s="123"/>
      <c r="J15" s="123"/>
      <c r="L15" s="154"/>
    </row>
    <row r="16" spans="1:12" ht="27" customHeight="1">
      <c r="A16" s="126"/>
      <c r="B16" s="128"/>
      <c r="C16" s="128"/>
      <c r="D16" s="130" t="s">
        <v>49</v>
      </c>
      <c r="E16" s="131"/>
      <c r="F16" s="123">
        <v>791</v>
      </c>
      <c r="G16" s="123"/>
      <c r="H16" s="123"/>
      <c r="I16" s="123"/>
      <c r="J16" s="123"/>
      <c r="L16" s="154"/>
    </row>
    <row r="17" spans="1:12" ht="27" customHeight="1">
      <c r="A17" s="126"/>
      <c r="B17" s="128"/>
      <c r="C17" s="128"/>
      <c r="D17" s="130" t="s">
        <v>50</v>
      </c>
      <c r="E17" s="131"/>
      <c r="F17" s="123"/>
      <c r="G17" s="123"/>
      <c r="H17" s="123"/>
      <c r="I17" s="123"/>
      <c r="J17" s="123"/>
      <c r="L17" s="154"/>
    </row>
    <row r="18" spans="1:12" ht="27" customHeight="1">
      <c r="A18" s="126"/>
      <c r="B18" s="128"/>
      <c r="C18" s="128"/>
      <c r="D18" s="130" t="s">
        <v>51</v>
      </c>
      <c r="E18" s="131"/>
      <c r="F18" s="123"/>
      <c r="G18" s="123"/>
      <c r="H18" s="123"/>
      <c r="I18" s="123"/>
      <c r="J18" s="123"/>
      <c r="L18" s="154"/>
    </row>
    <row r="19" spans="1:12" ht="27" customHeight="1">
      <c r="A19" s="126"/>
      <c r="B19" s="128"/>
      <c r="C19" s="128"/>
      <c r="D19" s="127" t="s">
        <v>52</v>
      </c>
      <c r="E19" s="127"/>
      <c r="F19" s="123"/>
      <c r="G19" s="123"/>
      <c r="H19" s="123"/>
      <c r="I19" s="123"/>
      <c r="J19" s="123"/>
      <c r="L19" s="154"/>
    </row>
    <row r="20" spans="1:12" ht="27" customHeight="1">
      <c r="A20" s="126"/>
      <c r="B20" s="128"/>
      <c r="C20" s="129" t="s">
        <v>53</v>
      </c>
      <c r="D20" s="129"/>
      <c r="E20" s="129"/>
      <c r="F20" s="123">
        <v>435</v>
      </c>
      <c r="G20" s="123">
        <v>435</v>
      </c>
      <c r="H20" s="123">
        <v>878</v>
      </c>
      <c r="I20" s="123">
        <v>878</v>
      </c>
      <c r="J20" s="123"/>
      <c r="L20" s="154"/>
    </row>
    <row r="21" spans="1:12" ht="27" customHeight="1">
      <c r="A21" s="126">
        <v>4</v>
      </c>
      <c r="B21" s="128" t="s">
        <v>54</v>
      </c>
      <c r="C21" s="127" t="s">
        <v>42</v>
      </c>
      <c r="D21" s="127"/>
      <c r="E21" s="127"/>
      <c r="F21" s="123">
        <v>1262.13</v>
      </c>
      <c r="G21" s="123">
        <v>1262.13</v>
      </c>
      <c r="H21" s="123">
        <v>1053.32</v>
      </c>
      <c r="I21" s="123">
        <v>1053.32</v>
      </c>
      <c r="J21" s="123"/>
      <c r="L21" s="154"/>
    </row>
    <row r="22" spans="1:12" ht="27" customHeight="1">
      <c r="A22" s="126"/>
      <c r="B22" s="128"/>
      <c r="C22" s="132" t="s">
        <v>55</v>
      </c>
      <c r="D22" s="133"/>
      <c r="E22" s="134"/>
      <c r="F22" s="123">
        <v>305.76</v>
      </c>
      <c r="G22" s="123">
        <v>868.72</v>
      </c>
      <c r="H22" s="123">
        <v>86.76</v>
      </c>
      <c r="I22" s="123">
        <v>86.76</v>
      </c>
      <c r="J22" s="123"/>
      <c r="L22" s="154"/>
    </row>
    <row r="23" spans="1:12" ht="27" customHeight="1">
      <c r="A23" s="126"/>
      <c r="B23" s="128"/>
      <c r="C23" s="127" t="s">
        <v>53</v>
      </c>
      <c r="D23" s="127"/>
      <c r="E23" s="127"/>
      <c r="F23" s="123">
        <v>956.37</v>
      </c>
      <c r="G23" s="123">
        <v>393.41</v>
      </c>
      <c r="H23" s="123">
        <v>966.56</v>
      </c>
      <c r="I23" s="123">
        <v>966.56</v>
      </c>
      <c r="J23" s="123"/>
      <c r="L23" s="154"/>
    </row>
    <row r="24" spans="1:12" ht="27" customHeight="1">
      <c r="A24" s="126">
        <v>5</v>
      </c>
      <c r="B24" s="127" t="s">
        <v>56</v>
      </c>
      <c r="C24" s="127"/>
      <c r="D24" s="127"/>
      <c r="E24" s="127"/>
      <c r="F24" s="123">
        <v>1251.46</v>
      </c>
      <c r="G24" s="123">
        <v>1251.46</v>
      </c>
      <c r="H24" s="123">
        <v>356.23</v>
      </c>
      <c r="I24" s="123">
        <v>356.23</v>
      </c>
      <c r="J24" s="123"/>
      <c r="L24" s="154"/>
    </row>
    <row r="25" spans="1:12" ht="27" customHeight="1">
      <c r="A25" s="126">
        <v>6</v>
      </c>
      <c r="B25" s="127" t="s">
        <v>57</v>
      </c>
      <c r="C25" s="127"/>
      <c r="D25" s="127"/>
      <c r="E25" s="127"/>
      <c r="F25" s="123">
        <v>336</v>
      </c>
      <c r="G25" s="123">
        <v>336</v>
      </c>
      <c r="H25" s="123"/>
      <c r="I25" s="123"/>
      <c r="J25" s="123"/>
      <c r="L25" s="154"/>
    </row>
    <row r="26" spans="1:12" ht="27" customHeight="1">
      <c r="A26" s="126">
        <v>7</v>
      </c>
      <c r="B26" s="127" t="s">
        <v>58</v>
      </c>
      <c r="C26" s="127"/>
      <c r="D26" s="127"/>
      <c r="E26" s="127"/>
      <c r="F26" s="123"/>
      <c r="G26" s="123"/>
      <c r="H26" s="123"/>
      <c r="I26" s="123"/>
      <c r="J26" s="123"/>
      <c r="L26" s="154"/>
    </row>
    <row r="27" spans="1:12" ht="27" customHeight="1">
      <c r="A27" s="126">
        <v>8</v>
      </c>
      <c r="B27" s="127" t="s">
        <v>59</v>
      </c>
      <c r="C27" s="127"/>
      <c r="D27" s="127"/>
      <c r="E27" s="127"/>
      <c r="F27" s="123">
        <v>300</v>
      </c>
      <c r="G27" s="123">
        <v>300</v>
      </c>
      <c r="H27" s="123"/>
      <c r="I27" s="123"/>
      <c r="J27" s="123"/>
      <c r="L27" s="154"/>
    </row>
    <row r="28" spans="1:12" ht="27" customHeight="1">
      <c r="A28" s="126">
        <v>9</v>
      </c>
      <c r="B28" s="129" t="s">
        <v>60</v>
      </c>
      <c r="C28" s="129"/>
      <c r="D28" s="129"/>
      <c r="E28" s="129"/>
      <c r="F28" s="123">
        <v>2069</v>
      </c>
      <c r="G28" s="123">
        <v>2069</v>
      </c>
      <c r="H28" s="123"/>
      <c r="I28" s="123"/>
      <c r="J28" s="123"/>
      <c r="L28" s="154"/>
    </row>
    <row r="29" spans="1:10" ht="27" customHeight="1">
      <c r="A29" s="126">
        <v>10</v>
      </c>
      <c r="B29" s="127" t="s">
        <v>61</v>
      </c>
      <c r="C29" s="127"/>
      <c r="D29" s="127"/>
      <c r="E29" s="127"/>
      <c r="F29" s="123">
        <v>3311.99</v>
      </c>
      <c r="G29" s="123">
        <v>3311.99</v>
      </c>
      <c r="H29" s="135"/>
      <c r="I29" s="135"/>
      <c r="J29" s="123"/>
    </row>
    <row r="30" spans="1:10" ht="27" customHeight="1">
      <c r="A30" s="126">
        <v>11</v>
      </c>
      <c r="B30" s="127" t="s">
        <v>62</v>
      </c>
      <c r="C30" s="127"/>
      <c r="D30" s="127"/>
      <c r="E30" s="127"/>
      <c r="F30" s="135"/>
      <c r="G30" s="135"/>
      <c r="H30" s="135"/>
      <c r="I30" s="135"/>
      <c r="J30" s="123"/>
    </row>
    <row r="31" spans="1:10" ht="36.75" customHeight="1">
      <c r="A31" s="126">
        <v>12</v>
      </c>
      <c r="B31" s="127" t="s">
        <v>63</v>
      </c>
      <c r="C31" s="127"/>
      <c r="D31" s="127"/>
      <c r="E31" s="127"/>
      <c r="F31" s="135"/>
      <c r="G31" s="135"/>
      <c r="H31" s="135"/>
      <c r="I31" s="135"/>
      <c r="J31" s="123"/>
    </row>
    <row r="32" spans="1:10" ht="27" customHeight="1">
      <c r="A32" s="126">
        <v>13</v>
      </c>
      <c r="B32" s="127" t="s">
        <v>64</v>
      </c>
      <c r="C32" s="127"/>
      <c r="D32" s="127"/>
      <c r="E32" s="127"/>
      <c r="F32" s="135"/>
      <c r="G32" s="135"/>
      <c r="H32" s="135"/>
      <c r="I32" s="135"/>
      <c r="J32" s="123"/>
    </row>
    <row r="33" spans="1:10" ht="27" customHeight="1">
      <c r="A33" s="126">
        <v>14</v>
      </c>
      <c r="B33" s="127" t="s">
        <v>65</v>
      </c>
      <c r="C33" s="127"/>
      <c r="D33" s="127"/>
      <c r="E33" s="127"/>
      <c r="F33" s="135">
        <v>446</v>
      </c>
      <c r="G33" s="135">
        <v>446</v>
      </c>
      <c r="H33" s="135"/>
      <c r="I33" s="135"/>
      <c r="J33" s="123"/>
    </row>
    <row r="34" spans="1:10" ht="27" customHeight="1">
      <c r="A34" s="136">
        <v>15</v>
      </c>
      <c r="B34" s="137" t="s">
        <v>66</v>
      </c>
      <c r="C34" s="137"/>
      <c r="D34" s="137"/>
      <c r="E34" s="137"/>
      <c r="F34" s="135"/>
      <c r="G34" s="135"/>
      <c r="H34" s="135"/>
      <c r="I34" s="135"/>
      <c r="J34" s="123"/>
    </row>
    <row r="35" spans="1:10" ht="27" customHeight="1">
      <c r="A35" s="126">
        <v>16</v>
      </c>
      <c r="B35" s="127" t="s">
        <v>67</v>
      </c>
      <c r="C35" s="127"/>
      <c r="D35" s="127"/>
      <c r="E35" s="127"/>
      <c r="F35" s="135"/>
      <c r="G35" s="135"/>
      <c r="H35" s="135"/>
      <c r="I35" s="135"/>
      <c r="J35" s="123"/>
    </row>
    <row r="36" spans="1:10" ht="24.75" customHeight="1">
      <c r="A36" s="126">
        <v>17</v>
      </c>
      <c r="B36" s="138" t="s">
        <v>68</v>
      </c>
      <c r="C36" s="138"/>
      <c r="D36" s="138"/>
      <c r="E36" s="138" t="s">
        <v>69</v>
      </c>
      <c r="F36" s="135">
        <f>SUM(F37:F55)</f>
        <v>0</v>
      </c>
      <c r="G36" s="135">
        <f>SUM(G37:G55)</f>
        <v>0</v>
      </c>
      <c r="H36" s="135"/>
      <c r="I36" s="135"/>
      <c r="J36" s="123"/>
    </row>
    <row r="37" spans="1:10" ht="27" customHeight="1">
      <c r="A37" s="126"/>
      <c r="B37" s="138"/>
      <c r="C37" s="138"/>
      <c r="D37" s="138"/>
      <c r="E37" s="139" t="s">
        <v>70</v>
      </c>
      <c r="F37" s="135"/>
      <c r="G37" s="135"/>
      <c r="H37" s="135"/>
      <c r="I37" s="135"/>
      <c r="J37" s="123"/>
    </row>
    <row r="38" spans="1:10" ht="27" customHeight="1">
      <c r="A38" s="126"/>
      <c r="B38" s="138"/>
      <c r="C38" s="138"/>
      <c r="D38" s="138"/>
      <c r="E38" s="139" t="s">
        <v>71</v>
      </c>
      <c r="F38" s="135"/>
      <c r="G38" s="135"/>
      <c r="H38" s="135"/>
      <c r="I38" s="135"/>
      <c r="J38" s="123"/>
    </row>
    <row r="39" spans="1:10" ht="27" customHeight="1">
      <c r="A39" s="126"/>
      <c r="B39" s="138"/>
      <c r="C39" s="138"/>
      <c r="D39" s="138"/>
      <c r="E39" s="140" t="s">
        <v>72</v>
      </c>
      <c r="F39" s="135"/>
      <c r="G39" s="135"/>
      <c r="H39" s="135"/>
      <c r="I39" s="135"/>
      <c r="J39" s="123"/>
    </row>
    <row r="40" spans="1:10" ht="27" customHeight="1">
      <c r="A40" s="126"/>
      <c r="B40" s="138"/>
      <c r="C40" s="138"/>
      <c r="D40" s="138"/>
      <c r="E40" s="140" t="s">
        <v>73</v>
      </c>
      <c r="F40" s="135"/>
      <c r="G40" s="135"/>
      <c r="H40" s="135"/>
      <c r="I40" s="135"/>
      <c r="J40" s="123"/>
    </row>
    <row r="41" spans="1:10" ht="27" customHeight="1">
      <c r="A41" s="126"/>
      <c r="B41" s="138"/>
      <c r="C41" s="138"/>
      <c r="D41" s="138"/>
      <c r="E41" s="140" t="s">
        <v>74</v>
      </c>
      <c r="F41" s="135"/>
      <c r="G41" s="135"/>
      <c r="H41" s="135"/>
      <c r="I41" s="135"/>
      <c r="J41" s="123"/>
    </row>
    <row r="42" spans="1:10" ht="27" customHeight="1">
      <c r="A42" s="126"/>
      <c r="B42" s="138"/>
      <c r="C42" s="138"/>
      <c r="D42" s="138"/>
      <c r="E42" s="139" t="s">
        <v>75</v>
      </c>
      <c r="F42" s="135"/>
      <c r="G42" s="135"/>
      <c r="H42" s="135"/>
      <c r="I42" s="135"/>
      <c r="J42" s="123"/>
    </row>
    <row r="43" spans="1:10" ht="27" customHeight="1">
      <c r="A43" s="126"/>
      <c r="B43" s="138"/>
      <c r="C43" s="138"/>
      <c r="D43" s="138"/>
      <c r="E43" s="139" t="s">
        <v>76</v>
      </c>
      <c r="F43" s="135"/>
      <c r="G43" s="135"/>
      <c r="H43" s="135"/>
      <c r="I43" s="135"/>
      <c r="J43" s="123"/>
    </row>
    <row r="44" spans="1:10" ht="27" customHeight="1">
      <c r="A44" s="126"/>
      <c r="B44" s="138"/>
      <c r="C44" s="138"/>
      <c r="D44" s="138"/>
      <c r="E44" s="139" t="s">
        <v>77</v>
      </c>
      <c r="F44" s="135"/>
      <c r="G44" s="135"/>
      <c r="H44" s="135"/>
      <c r="I44" s="135"/>
      <c r="J44" s="123"/>
    </row>
    <row r="45" spans="1:10" ht="27" customHeight="1">
      <c r="A45" s="126"/>
      <c r="B45" s="138"/>
      <c r="C45" s="138"/>
      <c r="D45" s="138"/>
      <c r="E45" s="139" t="s">
        <v>78</v>
      </c>
      <c r="F45" s="135"/>
      <c r="G45" s="135"/>
      <c r="H45" s="135"/>
      <c r="I45" s="135"/>
      <c r="J45" s="123"/>
    </row>
    <row r="46" spans="1:10" ht="34.5" customHeight="1">
      <c r="A46" s="126"/>
      <c r="B46" s="138"/>
      <c r="C46" s="138"/>
      <c r="D46" s="138"/>
      <c r="E46" s="139" t="s">
        <v>79</v>
      </c>
      <c r="F46" s="135"/>
      <c r="G46" s="135"/>
      <c r="H46" s="135"/>
      <c r="I46" s="135"/>
      <c r="J46" s="123"/>
    </row>
    <row r="47" spans="1:10" ht="27" customHeight="1">
      <c r="A47" s="126"/>
      <c r="B47" s="138"/>
      <c r="C47" s="138"/>
      <c r="D47" s="138"/>
      <c r="E47" s="139" t="s">
        <v>80</v>
      </c>
      <c r="F47" s="135"/>
      <c r="G47" s="135"/>
      <c r="H47" s="135"/>
      <c r="I47" s="135"/>
      <c r="J47" s="123"/>
    </row>
    <row r="48" spans="1:10" ht="27" customHeight="1">
      <c r="A48" s="126"/>
      <c r="B48" s="138"/>
      <c r="C48" s="138"/>
      <c r="D48" s="138"/>
      <c r="E48" s="139" t="s">
        <v>81</v>
      </c>
      <c r="F48" s="135"/>
      <c r="G48" s="135"/>
      <c r="H48" s="135"/>
      <c r="I48" s="135"/>
      <c r="J48" s="123"/>
    </row>
    <row r="49" spans="1:10" ht="27" customHeight="1">
      <c r="A49" s="126"/>
      <c r="B49" s="138"/>
      <c r="C49" s="138"/>
      <c r="D49" s="138"/>
      <c r="E49" s="139" t="s">
        <v>82</v>
      </c>
      <c r="F49" s="135"/>
      <c r="G49" s="135"/>
      <c r="H49" s="135"/>
      <c r="I49" s="135"/>
      <c r="J49" s="123"/>
    </row>
    <row r="50" spans="1:10" ht="27" customHeight="1">
      <c r="A50" s="126"/>
      <c r="B50" s="138"/>
      <c r="C50" s="138"/>
      <c r="D50" s="138"/>
      <c r="E50" s="140" t="s">
        <v>83</v>
      </c>
      <c r="F50" s="135"/>
      <c r="G50" s="135"/>
      <c r="H50" s="135"/>
      <c r="I50" s="135"/>
      <c r="J50" s="123"/>
    </row>
    <row r="51" spans="1:10" ht="27" customHeight="1">
      <c r="A51" s="126"/>
      <c r="B51" s="138"/>
      <c r="C51" s="138"/>
      <c r="D51" s="138"/>
      <c r="E51" s="140" t="s">
        <v>84</v>
      </c>
      <c r="F51" s="135"/>
      <c r="G51" s="135"/>
      <c r="H51" s="135"/>
      <c r="I51" s="135"/>
      <c r="J51" s="123"/>
    </row>
    <row r="52" spans="1:10" ht="27" customHeight="1">
      <c r="A52" s="126"/>
      <c r="B52" s="138"/>
      <c r="C52" s="138"/>
      <c r="D52" s="138"/>
      <c r="E52" s="140" t="s">
        <v>85</v>
      </c>
      <c r="F52" s="135"/>
      <c r="G52" s="135"/>
      <c r="H52" s="135"/>
      <c r="I52" s="135"/>
      <c r="J52" s="123"/>
    </row>
    <row r="53" spans="1:10" ht="27" customHeight="1">
      <c r="A53" s="126"/>
      <c r="B53" s="138"/>
      <c r="C53" s="138"/>
      <c r="D53" s="138"/>
      <c r="E53" s="140" t="s">
        <v>86</v>
      </c>
      <c r="F53" s="135"/>
      <c r="G53" s="135"/>
      <c r="H53" s="135"/>
      <c r="I53" s="135"/>
      <c r="J53" s="123"/>
    </row>
    <row r="54" spans="1:10" ht="27" customHeight="1">
      <c r="A54" s="126"/>
      <c r="B54" s="138"/>
      <c r="C54" s="138"/>
      <c r="D54" s="138"/>
      <c r="E54" s="140" t="s">
        <v>87</v>
      </c>
      <c r="F54" s="135"/>
      <c r="G54" s="135"/>
      <c r="H54" s="135"/>
      <c r="I54" s="135"/>
      <c r="J54" s="123"/>
    </row>
    <row r="55" spans="1:10" ht="27" customHeight="1">
      <c r="A55" s="126"/>
      <c r="B55" s="138"/>
      <c r="C55" s="138"/>
      <c r="D55" s="138"/>
      <c r="E55" s="140" t="s">
        <v>88</v>
      </c>
      <c r="F55" s="135"/>
      <c r="G55" s="135"/>
      <c r="H55" s="135"/>
      <c r="I55" s="135"/>
      <c r="J55" s="123"/>
    </row>
    <row r="56" spans="1:10" ht="27" customHeight="1">
      <c r="A56" s="124" t="s">
        <v>89</v>
      </c>
      <c r="B56" s="124" t="s">
        <v>90</v>
      </c>
      <c r="C56" s="124"/>
      <c r="D56" s="124"/>
      <c r="E56" s="124"/>
      <c r="F56" s="135">
        <f>SUM(F57:F59)</f>
        <v>4466.16</v>
      </c>
      <c r="G56" s="135">
        <f>SUM(G57:G59)</f>
        <v>4466.16</v>
      </c>
      <c r="H56" s="135">
        <f>SUM(H57:H59)</f>
        <v>2681</v>
      </c>
      <c r="I56" s="135">
        <f>SUM(I57:I59)</f>
        <v>2681</v>
      </c>
      <c r="J56" s="123"/>
    </row>
    <row r="57" spans="1:10" ht="27" customHeight="1">
      <c r="A57" s="124">
        <v>1</v>
      </c>
      <c r="B57" s="141" t="s">
        <v>91</v>
      </c>
      <c r="C57" s="142"/>
      <c r="D57" s="142"/>
      <c r="E57" s="143"/>
      <c r="F57" s="135">
        <v>3019</v>
      </c>
      <c r="G57" s="135">
        <v>3019</v>
      </c>
      <c r="H57" s="135">
        <v>2620</v>
      </c>
      <c r="I57" s="135">
        <v>2620</v>
      </c>
      <c r="J57" s="123"/>
    </row>
    <row r="58" spans="1:10" ht="27" customHeight="1">
      <c r="A58" s="135">
        <v>2</v>
      </c>
      <c r="B58" s="144" t="s">
        <v>92</v>
      </c>
      <c r="C58" s="145"/>
      <c r="D58" s="145"/>
      <c r="E58" s="146"/>
      <c r="F58" s="135">
        <v>1447.16</v>
      </c>
      <c r="G58" s="135">
        <v>1447.16</v>
      </c>
      <c r="H58" s="135"/>
      <c r="I58" s="135"/>
      <c r="J58" s="123"/>
    </row>
    <row r="59" spans="1:10" ht="45.75" customHeight="1">
      <c r="A59" s="135">
        <v>3</v>
      </c>
      <c r="B59" s="147" t="s">
        <v>93</v>
      </c>
      <c r="C59" s="148"/>
      <c r="D59" s="148"/>
      <c r="E59" s="149"/>
      <c r="F59" s="135"/>
      <c r="G59" s="135"/>
      <c r="H59" s="135">
        <v>61</v>
      </c>
      <c r="I59" s="135">
        <v>61</v>
      </c>
      <c r="J59" s="155"/>
    </row>
    <row r="60" spans="1:10" ht="24">
      <c r="A60" s="150" t="s">
        <v>94</v>
      </c>
      <c r="B60" s="147" t="s">
        <v>95</v>
      </c>
      <c r="C60" s="148"/>
      <c r="D60" s="148"/>
      <c r="E60" s="149"/>
      <c r="F60" s="123">
        <f>SUM(F61:F63)</f>
        <v>480</v>
      </c>
      <c r="G60" s="123">
        <f>SUM(G61:G63)</f>
        <v>480</v>
      </c>
      <c r="H60" s="123">
        <f>SUM(H61:H63)</f>
        <v>0</v>
      </c>
      <c r="I60" s="123">
        <f>SUM(I61:I63)</f>
        <v>0</v>
      </c>
      <c r="J60" s="155"/>
    </row>
    <row r="61" spans="1:10" ht="27" customHeight="1">
      <c r="A61" s="135">
        <v>1</v>
      </c>
      <c r="B61" s="147" t="s">
        <v>96</v>
      </c>
      <c r="C61" s="148"/>
      <c r="D61" s="148"/>
      <c r="E61" s="149"/>
      <c r="F61" s="123">
        <v>480</v>
      </c>
      <c r="G61" s="123">
        <v>480</v>
      </c>
      <c r="H61" s="123"/>
      <c r="I61" s="123"/>
      <c r="J61" s="155"/>
    </row>
    <row r="62" spans="1:10" ht="27" customHeight="1">
      <c r="A62" s="135">
        <v>2</v>
      </c>
      <c r="B62" s="147" t="s">
        <v>96</v>
      </c>
      <c r="C62" s="148"/>
      <c r="D62" s="148"/>
      <c r="E62" s="149"/>
      <c r="F62" s="123"/>
      <c r="G62" s="123"/>
      <c r="H62" s="123"/>
      <c r="I62" s="123"/>
      <c r="J62" s="155"/>
    </row>
    <row r="63" spans="1:10" ht="24.75" customHeight="1">
      <c r="A63" s="135">
        <v>3</v>
      </c>
      <c r="B63" s="151" t="s">
        <v>97</v>
      </c>
      <c r="C63" s="152"/>
      <c r="D63" s="152"/>
      <c r="E63" s="153"/>
      <c r="F63" s="123"/>
      <c r="G63" s="123"/>
      <c r="H63" s="123"/>
      <c r="I63" s="123"/>
      <c r="J63" s="155"/>
    </row>
    <row r="64" spans="1:10" ht="27" customHeight="1">
      <c r="A64" s="150" t="s">
        <v>98</v>
      </c>
      <c r="B64" s="147" t="s">
        <v>99</v>
      </c>
      <c r="C64" s="148"/>
      <c r="D64" s="148"/>
      <c r="E64" s="149"/>
      <c r="F64" s="123">
        <f>SUM(F65:F67)</f>
        <v>1316.5</v>
      </c>
      <c r="G64" s="123">
        <f>SUM(G65:G67)</f>
        <v>1316.5</v>
      </c>
      <c r="H64" s="123">
        <f>SUM(H65:H67)</f>
        <v>0</v>
      </c>
      <c r="I64" s="123">
        <f>SUM(I65:I67)</f>
        <v>0</v>
      </c>
      <c r="J64" s="155"/>
    </row>
    <row r="65" spans="1:10" ht="27" customHeight="1">
      <c r="A65" s="135">
        <v>1</v>
      </c>
      <c r="B65" s="147" t="s">
        <v>96</v>
      </c>
      <c r="C65" s="148"/>
      <c r="D65" s="148"/>
      <c r="E65" s="149"/>
      <c r="F65" s="123">
        <v>1316.5</v>
      </c>
      <c r="G65" s="123">
        <v>1316.5</v>
      </c>
      <c r="H65" s="123"/>
      <c r="I65" s="123"/>
      <c r="J65" s="155"/>
    </row>
    <row r="66" spans="1:10" ht="24.75" customHeight="1">
      <c r="A66" s="135">
        <v>2</v>
      </c>
      <c r="B66" s="147" t="s">
        <v>96</v>
      </c>
      <c r="C66" s="148"/>
      <c r="D66" s="148"/>
      <c r="E66" s="149"/>
      <c r="F66" s="123"/>
      <c r="G66" s="123"/>
      <c r="H66" s="123"/>
      <c r="I66" s="123"/>
      <c r="J66" s="155"/>
    </row>
    <row r="67" spans="1:10" s="105" customFormat="1" ht="39" customHeight="1">
      <c r="A67" s="156">
        <v>3</v>
      </c>
      <c r="B67" s="151" t="s">
        <v>97</v>
      </c>
      <c r="C67" s="152"/>
      <c r="D67" s="152"/>
      <c r="E67" s="153"/>
      <c r="F67" s="157"/>
      <c r="G67" s="157"/>
      <c r="H67" s="157"/>
      <c r="I67" s="157"/>
      <c r="J67" s="155"/>
    </row>
    <row r="68" spans="1:10" s="105" customFormat="1" ht="34.5" customHeight="1">
      <c r="A68" s="158" t="s">
        <v>100</v>
      </c>
      <c r="B68" s="158"/>
      <c r="C68" s="158"/>
      <c r="D68" s="158"/>
      <c r="E68" s="158"/>
      <c r="F68" s="158"/>
      <c r="G68" s="158"/>
      <c r="H68" s="158"/>
      <c r="I68" s="158"/>
      <c r="J68" s="158"/>
    </row>
    <row r="69" spans="1:10" s="105" customFormat="1" ht="14.25">
      <c r="A69" s="159" t="s">
        <v>101</v>
      </c>
      <c r="B69" s="159"/>
      <c r="C69" s="159"/>
      <c r="D69" s="159"/>
      <c r="E69" s="159"/>
      <c r="F69" s="159"/>
      <c r="G69" s="159"/>
      <c r="H69" s="159"/>
      <c r="I69" s="159"/>
      <c r="J69" s="159"/>
    </row>
    <row r="70" spans="1:10" s="105" customFormat="1" ht="15.75" customHeight="1">
      <c r="A70" s="159" t="s">
        <v>102</v>
      </c>
      <c r="B70" s="159"/>
      <c r="C70" s="159"/>
      <c r="D70" s="159"/>
      <c r="E70" s="159"/>
      <c r="F70" s="159"/>
      <c r="G70" s="159"/>
      <c r="H70" s="159"/>
      <c r="I70" s="159"/>
      <c r="J70" s="159"/>
    </row>
    <row r="71" spans="1:10" s="105" customFormat="1" ht="14.25">
      <c r="A71" s="159" t="s">
        <v>103</v>
      </c>
      <c r="B71" s="159"/>
      <c r="C71" s="159"/>
      <c r="D71" s="159"/>
      <c r="E71" s="159"/>
      <c r="F71" s="159"/>
      <c r="G71" s="159"/>
      <c r="H71" s="159"/>
      <c r="I71" s="159"/>
      <c r="J71" s="159"/>
    </row>
    <row r="72" s="105" customFormat="1" ht="14.25"/>
    <row r="73" s="105" customFormat="1" ht="14.25"/>
    <row r="74" s="105" customFormat="1" ht="14.25"/>
    <row r="75" s="105" customFormat="1" ht="14.25"/>
    <row r="76" s="105" customFormat="1" ht="14.25"/>
    <row r="77" s="105" customFormat="1" ht="14.25"/>
    <row r="78" s="105" customFormat="1" ht="14.25"/>
    <row r="79" s="105" customFormat="1" ht="14.25"/>
    <row r="80" s="105" customFormat="1" ht="14.25"/>
    <row r="81" s="105" customFormat="1" ht="14.25"/>
    <row r="82" s="105" customFormat="1" ht="14.25"/>
    <row r="83" s="105" customFormat="1" ht="14.25"/>
    <row r="84" s="105" customFormat="1" ht="14.25"/>
    <row r="85" s="105" customFormat="1" ht="14.25"/>
    <row r="86" s="105" customFormat="1" ht="14.25"/>
    <row r="87" s="105" customFormat="1" ht="14.25"/>
    <row r="88" s="105" customFormat="1" ht="14.25"/>
    <row r="89" s="105" customFormat="1" ht="14.25"/>
    <row r="90" s="105" customFormat="1" ht="14.25"/>
    <row r="91" s="105" customFormat="1" ht="14.25"/>
    <row r="92" s="105" customFormat="1" ht="14.25"/>
    <row r="93" s="105" customFormat="1" ht="14.25"/>
    <row r="94" s="105" customFormat="1" ht="14.25"/>
    <row r="95" s="105" customFormat="1" ht="14.25"/>
    <row r="96" s="105" customFormat="1" ht="14.25"/>
    <row r="97" s="105" customFormat="1" ht="14.25"/>
    <row r="98" s="105" customFormat="1" ht="14.25"/>
    <row r="99" s="105" customFormat="1" ht="14.25"/>
    <row r="100" s="105" customFormat="1" ht="14.25"/>
    <row r="101" s="105" customFormat="1" ht="14.25"/>
    <row r="102" s="105" customFormat="1" ht="14.25"/>
    <row r="103" s="105" customFormat="1" ht="14.25"/>
    <row r="104" s="105" customFormat="1" ht="14.25"/>
    <row r="105" s="105" customFormat="1" ht="14.25"/>
    <row r="106" s="105" customFormat="1" ht="14.25"/>
    <row r="107" s="105" customFormat="1" ht="14.25"/>
    <row r="108" s="105" customFormat="1" ht="14.25"/>
    <row r="109" s="105" customFormat="1" ht="14.25"/>
    <row r="110" s="105" customFormat="1" ht="14.25"/>
    <row r="111" s="105" customFormat="1" ht="14.25"/>
    <row r="112" s="105" customFormat="1" ht="14.25"/>
    <row r="113" s="105" customFormat="1" ht="14.25"/>
    <row r="114" s="105" customFormat="1" ht="14.25"/>
    <row r="115" s="105" customFormat="1" ht="14.25"/>
    <row r="116" s="105" customFormat="1" ht="14.25"/>
    <row r="117" s="105" customFormat="1" ht="14.25"/>
    <row r="118" s="105" customFormat="1" ht="14.25"/>
    <row r="119" s="105" customFormat="1" ht="14.25"/>
    <row r="120" s="105" customFormat="1" ht="14.25"/>
    <row r="121" s="105" customFormat="1" ht="14.25"/>
    <row r="122" s="105" customFormat="1" ht="14.25"/>
    <row r="123" s="105" customFormat="1" ht="14.25"/>
    <row r="124" s="105" customFormat="1" ht="14.25"/>
    <row r="125" s="105" customFormat="1" ht="14.25"/>
    <row r="126" s="105" customFormat="1" ht="14.25"/>
    <row r="127" s="105" customFormat="1" ht="14.25"/>
    <row r="128" s="105" customFormat="1" ht="14.25"/>
    <row r="129" s="105" customFormat="1" ht="14.25"/>
    <row r="130" s="105" customFormat="1" ht="14.25"/>
    <row r="131" s="105" customFormat="1" ht="14.25"/>
    <row r="132" s="105" customFormat="1" ht="14.25"/>
    <row r="133" s="105" customFormat="1" ht="14.25"/>
    <row r="134" s="105" customFormat="1" ht="14.25"/>
    <row r="135" s="105" customFormat="1" ht="14.25"/>
    <row r="136" s="105" customFormat="1" ht="14.25"/>
    <row r="137" s="105" customFormat="1" ht="14.25"/>
    <row r="138" s="105" customFormat="1" ht="14.25"/>
    <row r="139" s="105" customFormat="1" ht="14.25"/>
    <row r="140" s="105" customFormat="1" ht="14.25"/>
    <row r="141" s="105" customFormat="1" ht="14.25"/>
    <row r="142" s="105" customFormat="1" ht="14.25"/>
    <row r="143" s="105" customFormat="1" ht="14.25"/>
    <row r="144" s="105" customFormat="1" ht="14.25"/>
    <row r="145" s="105" customFormat="1" ht="14.25"/>
    <row r="146" s="105" customFormat="1" ht="14.25"/>
    <row r="147" s="105" customFormat="1" ht="14.25"/>
    <row r="148" s="105" customFormat="1" ht="14.25"/>
    <row r="149" s="105" customFormat="1" ht="14.25"/>
    <row r="150" s="105" customFormat="1" ht="14.25"/>
    <row r="151" s="105" customFormat="1" ht="14.25"/>
    <row r="152" s="105" customFormat="1" ht="14.25"/>
    <row r="153" s="105" customFormat="1" ht="14.25"/>
    <row r="154" s="105" customFormat="1" ht="14.25"/>
    <row r="155" s="105" customFormat="1" ht="14.25"/>
    <row r="156" s="105" customFormat="1" ht="14.25"/>
    <row r="157" s="105" customFormat="1" ht="14.25"/>
    <row r="158" s="105" customFormat="1" ht="14.25"/>
    <row r="159" s="105" customFormat="1" ht="14.25"/>
    <row r="160" s="105" customFormat="1" ht="14.25"/>
    <row r="161" s="105" customFormat="1" ht="14.25"/>
    <row r="162" s="105" customFormat="1" ht="14.25"/>
    <row r="163" s="105" customFormat="1" ht="14.25"/>
    <row r="164" s="105" customFormat="1" ht="14.25"/>
    <row r="165" s="105" customFormat="1" ht="14.25"/>
    <row r="166" s="105" customFormat="1" ht="14.25"/>
    <row r="167" s="105" customFormat="1" ht="14.25"/>
    <row r="168" s="105" customFormat="1" ht="14.25"/>
    <row r="169" s="105" customFormat="1" ht="14.25"/>
    <row r="170" s="105" customFormat="1" ht="14.25"/>
    <row r="171" s="105" customFormat="1" ht="14.25"/>
    <row r="172" s="105" customFormat="1" ht="14.25"/>
    <row r="173" s="105" customFormat="1" ht="14.25"/>
    <row r="174" s="105" customFormat="1" ht="14.25"/>
    <row r="175" s="105" customFormat="1" ht="14.25"/>
    <row r="176" s="105" customFormat="1" ht="14.25"/>
    <row r="177" s="105" customFormat="1" ht="14.25"/>
    <row r="178" s="105" customFormat="1" ht="14.25"/>
    <row r="179" s="105" customFormat="1" ht="14.25"/>
    <row r="180" s="105" customFormat="1" ht="14.25"/>
    <row r="181" s="105" customFormat="1" ht="14.25"/>
    <row r="182" s="105" customFormat="1" ht="14.25"/>
    <row r="183" s="105" customFormat="1" ht="14.25"/>
    <row r="184" s="105" customFormat="1" ht="14.25"/>
    <row r="185" s="105" customFormat="1" ht="14.25"/>
    <row r="186" s="105" customFormat="1" ht="14.25"/>
    <row r="187" s="105" customFormat="1" ht="14.25"/>
    <row r="188" s="105" customFormat="1" ht="14.25"/>
    <row r="189" s="105" customFormat="1" ht="14.25"/>
    <row r="190" s="105" customFormat="1" ht="14.25"/>
    <row r="191" s="105" customFormat="1" ht="14.25"/>
    <row r="192" s="105" customFormat="1" ht="14.25"/>
    <row r="193" s="105" customFormat="1" ht="14.25"/>
    <row r="194" s="105" customFormat="1" ht="14.25"/>
    <row r="195" s="105" customFormat="1" ht="14.25"/>
    <row r="196" s="105" customFormat="1" ht="14.25"/>
    <row r="197" s="105" customFormat="1" ht="14.25"/>
    <row r="198" s="105" customFormat="1" ht="14.25"/>
    <row r="199" s="105" customFormat="1" ht="14.25"/>
    <row r="200" s="105" customFormat="1" ht="14.25"/>
    <row r="201" s="105" customFormat="1" ht="14.25"/>
    <row r="202" s="105" customFormat="1" ht="14.25"/>
    <row r="203" s="105" customFormat="1" ht="14.25"/>
    <row r="204" s="105" customFormat="1" ht="14.25"/>
    <row r="205" s="105" customFormat="1" ht="14.25"/>
    <row r="206" s="105" customFormat="1" ht="14.25"/>
    <row r="207" s="105" customFormat="1" ht="14.25"/>
    <row r="208" s="105" customFormat="1" ht="14.25"/>
    <row r="209" s="105" customFormat="1" ht="14.25"/>
    <row r="210" s="105" customFormat="1" ht="14.25"/>
    <row r="211" s="105" customFormat="1" ht="14.25"/>
    <row r="212" s="105" customFormat="1" ht="14.25"/>
    <row r="213" s="105" customFormat="1" ht="14.25"/>
    <row r="214" s="105" customFormat="1" ht="14.25"/>
    <row r="215" s="105" customFormat="1" ht="14.25"/>
    <row r="216" s="105" customFormat="1" ht="14.25"/>
    <row r="217" s="105" customFormat="1" ht="14.25"/>
    <row r="218" s="105" customFormat="1" ht="14.25"/>
    <row r="219" s="105" customFormat="1" ht="14.25"/>
    <row r="220" s="105" customFormat="1" ht="14.25"/>
    <row r="221" s="105" customFormat="1" ht="14.25"/>
    <row r="222" s="105" customFormat="1" ht="14.25"/>
    <row r="223" s="105" customFormat="1" ht="14.25"/>
    <row r="224" s="105" customFormat="1" ht="14.25"/>
    <row r="225" s="105" customFormat="1" ht="14.25"/>
    <row r="226" s="105" customFormat="1" ht="14.25"/>
    <row r="227" s="105" customFormat="1" ht="14.25"/>
    <row r="228" s="105" customFormat="1" ht="14.25"/>
    <row r="229" s="105" customFormat="1" ht="14.25"/>
    <row r="230" s="105" customFormat="1" ht="14.25"/>
    <row r="231" s="105" customFormat="1" ht="14.25"/>
    <row r="232" s="105" customFormat="1" ht="14.25"/>
    <row r="233" s="105" customFormat="1" ht="14.25"/>
    <row r="234" s="105" customFormat="1" ht="14.25"/>
    <row r="235" s="105" customFormat="1" ht="14.25"/>
    <row r="236" s="105" customFormat="1" ht="14.25"/>
    <row r="237" s="105" customFormat="1" ht="14.25"/>
    <row r="238" s="105" customFormat="1" ht="14.25"/>
    <row r="239" s="105" customFormat="1" ht="14.25"/>
    <row r="240" s="105" customFormat="1" ht="14.25"/>
    <row r="241" s="105" customFormat="1" ht="14.25"/>
    <row r="242" s="105" customFormat="1" ht="14.25"/>
    <row r="243" s="105" customFormat="1" ht="14.25"/>
    <row r="244" s="105" customFormat="1" ht="14.25"/>
    <row r="245" s="105" customFormat="1" ht="14.25"/>
    <row r="246" s="105" customFormat="1" ht="14.25"/>
    <row r="247" s="105" customFormat="1" ht="14.25"/>
    <row r="248" s="105" customFormat="1" ht="14.25"/>
    <row r="249" s="105" customFormat="1" ht="14.25"/>
    <row r="250" s="105" customFormat="1" ht="14.25"/>
    <row r="251" s="105" customFormat="1" ht="14.25"/>
    <row r="252" s="105" customFormat="1" ht="14.25"/>
    <row r="253" s="105" customFormat="1" ht="14.25"/>
    <row r="254" s="105" customFormat="1" ht="14.25"/>
    <row r="255" s="105" customFormat="1" ht="14.25"/>
    <row r="256" s="105" customFormat="1" ht="14.25"/>
    <row r="257" s="105" customFormat="1" ht="14.25"/>
    <row r="258" s="105" customFormat="1" ht="14.25"/>
    <row r="259" s="105" customFormat="1" ht="14.25"/>
    <row r="260" s="105" customFormat="1" ht="14.25"/>
    <row r="261" s="105" customFormat="1" ht="14.25"/>
    <row r="262" s="105" customFormat="1" ht="14.25"/>
    <row r="263" s="105" customFormat="1" ht="14.25"/>
    <row r="264" s="105" customFormat="1" ht="14.25"/>
    <row r="265" s="105" customFormat="1" ht="14.25"/>
    <row r="266" s="105" customFormat="1" ht="14.25"/>
    <row r="267" s="105" customFormat="1" ht="14.25"/>
    <row r="268" s="105" customFormat="1" ht="14.25"/>
    <row r="269" s="105" customFormat="1" ht="14.25"/>
    <row r="270" s="105" customFormat="1" ht="14.25"/>
    <row r="271" s="105" customFormat="1" ht="14.25"/>
    <row r="272" s="105" customFormat="1" ht="14.25"/>
    <row r="273" s="105" customFormat="1" ht="14.25"/>
    <row r="274" s="105" customFormat="1" ht="14.25"/>
    <row r="275" s="105" customFormat="1" ht="14.25"/>
    <row r="276" s="105" customFormat="1" ht="14.25"/>
    <row r="277" s="105" customFormat="1" ht="14.25"/>
    <row r="278" s="105" customFormat="1" ht="14.25"/>
    <row r="279" s="105" customFormat="1" ht="14.25"/>
    <row r="280" s="105" customFormat="1" ht="14.25"/>
    <row r="281" s="105" customFormat="1" ht="14.25"/>
    <row r="282" s="105" customFormat="1" ht="14.25"/>
    <row r="283" s="105" customFormat="1" ht="14.25"/>
    <row r="284" s="105" customFormat="1" ht="14.25"/>
    <row r="285" s="105" customFormat="1" ht="14.25"/>
    <row r="286" s="105" customFormat="1" ht="14.25"/>
    <row r="287" s="105" customFormat="1" ht="14.25"/>
    <row r="288" s="105" customFormat="1" ht="14.25"/>
    <row r="289" s="105" customFormat="1" ht="14.25"/>
    <row r="290" s="105" customFormat="1" ht="14.25"/>
    <row r="291" s="105" customFormat="1" ht="14.25"/>
    <row r="292" s="105" customFormat="1" ht="14.25"/>
    <row r="293" s="105" customFormat="1" ht="14.25"/>
    <row r="294" s="105" customFormat="1" ht="14.25"/>
    <row r="295" s="105" customFormat="1" ht="14.25"/>
    <row r="296" s="105" customFormat="1" ht="14.25"/>
    <row r="297" s="105" customFormat="1" ht="14.25"/>
    <row r="298" s="105" customFormat="1" ht="14.25"/>
    <row r="299" s="105" customFormat="1" ht="14.25"/>
    <row r="300" s="105" customFormat="1" ht="14.25"/>
    <row r="301" s="105" customFormat="1" ht="14.25"/>
    <row r="302" s="105" customFormat="1" ht="14.25"/>
    <row r="303" s="105" customFormat="1" ht="14.25"/>
    <row r="304" s="105" customFormat="1" ht="14.25"/>
    <row r="305" s="105" customFormat="1" ht="14.25"/>
    <row r="306" s="105" customFormat="1" ht="14.25"/>
    <row r="307" s="105" customFormat="1" ht="14.25"/>
    <row r="308" s="105" customFormat="1" ht="14.25"/>
    <row r="309" s="105" customFormat="1" ht="14.25"/>
    <row r="310" s="105" customFormat="1" ht="14.25"/>
    <row r="311" s="105" customFormat="1" ht="14.25"/>
    <row r="312" s="105" customFormat="1" ht="14.25"/>
    <row r="313" s="105" customFormat="1" ht="14.25"/>
    <row r="314" s="105" customFormat="1" ht="14.25"/>
    <row r="315" s="105" customFormat="1" ht="14.25"/>
    <row r="316" s="105" customFormat="1" ht="14.25"/>
    <row r="317" s="105" customFormat="1" ht="14.25"/>
    <row r="318" s="105" customFormat="1" ht="14.25"/>
    <row r="319" s="105" customFormat="1" ht="14.25"/>
    <row r="320" s="105" customFormat="1" ht="14.25"/>
    <row r="321" s="105" customFormat="1" ht="14.25"/>
    <row r="322" s="105" customFormat="1" ht="14.25"/>
    <row r="323" s="105" customFormat="1" ht="14.25"/>
    <row r="324" s="105" customFormat="1" ht="14.25"/>
    <row r="325" s="105" customFormat="1" ht="14.25"/>
    <row r="326" s="105" customFormat="1" ht="14.25"/>
    <row r="327" s="105" customFormat="1" ht="14.25"/>
    <row r="328" s="105" customFormat="1" ht="14.25"/>
    <row r="329" s="105" customFormat="1" ht="14.25"/>
    <row r="330" s="105" customFormat="1" ht="14.25"/>
    <row r="331" s="105" customFormat="1" ht="14.25"/>
    <row r="332" s="105" customFormat="1" ht="14.25"/>
    <row r="333" s="105" customFormat="1" ht="14.25"/>
    <row r="334" s="105" customFormat="1" ht="14.25"/>
    <row r="335" s="105" customFormat="1" ht="14.25"/>
    <row r="336" s="105" customFormat="1" ht="14.25"/>
    <row r="337" s="105" customFormat="1" ht="14.25"/>
    <row r="338" s="105" customFormat="1" ht="14.25"/>
    <row r="339" s="105" customFormat="1" ht="14.25"/>
    <row r="340" s="105" customFormat="1" ht="14.25"/>
    <row r="341" s="105" customFormat="1" ht="14.25"/>
    <row r="342" s="105" customFormat="1" ht="14.25"/>
    <row r="343" s="105" customFormat="1" ht="14.25"/>
    <row r="344" s="105" customFormat="1" ht="14.25"/>
    <row r="345" s="105" customFormat="1" ht="14.25"/>
    <row r="346" s="105" customFormat="1" ht="14.25"/>
    <row r="347" s="105" customFormat="1" ht="14.25"/>
    <row r="348" s="105" customFormat="1" ht="14.25"/>
    <row r="349" s="105" customFormat="1" ht="14.25"/>
    <row r="350" s="105" customFormat="1" ht="14.25"/>
    <row r="351" s="105" customFormat="1" ht="14.25"/>
    <row r="352" s="105" customFormat="1" ht="14.25"/>
    <row r="353" s="105" customFormat="1" ht="14.25"/>
    <row r="354" s="105" customFormat="1" ht="14.25"/>
    <row r="355" s="105" customFormat="1" ht="14.25"/>
    <row r="356" s="105" customFormat="1" ht="14.25"/>
    <row r="357" s="105" customFormat="1" ht="14.25"/>
    <row r="358" s="105" customFormat="1" ht="14.25"/>
    <row r="359" s="105" customFormat="1" ht="14.25"/>
    <row r="360" s="105" customFormat="1" ht="14.25"/>
    <row r="361" s="105" customFormat="1" ht="14.25"/>
    <row r="362" s="105" customFormat="1" ht="14.25"/>
    <row r="363" s="105" customFormat="1" ht="14.25"/>
    <row r="364" s="105" customFormat="1" ht="14.25"/>
    <row r="365" s="105" customFormat="1" ht="14.25"/>
    <row r="366" s="105" customFormat="1" ht="14.25"/>
    <row r="367" s="105" customFormat="1" ht="14.25"/>
    <row r="368" s="105" customFormat="1" ht="14.25"/>
    <row r="369" s="105" customFormat="1" ht="14.25"/>
    <row r="370" s="105" customFormat="1" ht="14.25"/>
    <row r="371" s="105" customFormat="1" ht="14.25"/>
    <row r="372" s="105" customFormat="1" ht="14.25"/>
    <row r="373" s="105" customFormat="1" ht="14.25"/>
    <row r="374" s="105" customFormat="1" ht="14.25"/>
    <row r="375" s="105" customFormat="1" ht="14.25"/>
    <row r="376" s="105" customFormat="1" ht="14.25"/>
    <row r="377" s="105" customFormat="1" ht="14.25"/>
    <row r="378" s="105" customFormat="1" ht="14.25"/>
    <row r="379" s="105" customFormat="1" ht="14.25"/>
    <row r="380" s="105" customFormat="1" ht="14.25"/>
    <row r="381" s="105" customFormat="1" ht="14.25"/>
    <row r="382" s="105" customFormat="1" ht="14.25"/>
    <row r="383" s="105" customFormat="1" ht="14.25"/>
    <row r="384" s="105" customFormat="1" ht="14.25"/>
    <row r="385" s="105" customFormat="1" ht="14.25"/>
    <row r="386" s="105" customFormat="1" ht="14.25"/>
    <row r="387" s="105" customFormat="1" ht="14.25"/>
    <row r="388" s="105" customFormat="1" ht="14.25"/>
    <row r="389" s="105" customFormat="1" ht="14.25"/>
    <row r="390" s="105" customFormat="1" ht="14.25"/>
    <row r="391" s="105" customFormat="1" ht="14.25"/>
    <row r="392" s="105" customFormat="1" ht="14.25"/>
    <row r="393" s="105" customFormat="1" ht="14.25"/>
    <row r="394" s="105" customFormat="1" ht="14.25"/>
    <row r="395" s="105" customFormat="1" ht="14.25"/>
    <row r="396" s="105" customFormat="1" ht="14.25"/>
    <row r="397" s="105" customFormat="1" ht="14.25"/>
    <row r="398" s="105" customFormat="1" ht="14.25"/>
    <row r="399" s="105" customFormat="1" ht="14.25"/>
    <row r="400" s="105" customFormat="1" ht="14.25"/>
    <row r="401" s="105" customFormat="1" ht="14.25"/>
    <row r="402" s="105" customFormat="1" ht="14.25"/>
    <row r="403" s="105" customFormat="1" ht="14.25"/>
    <row r="404" s="105" customFormat="1" ht="14.25"/>
    <row r="405" s="105" customFormat="1" ht="14.25"/>
    <row r="406" s="105" customFormat="1" ht="14.25"/>
    <row r="407" s="105" customFormat="1" ht="14.25"/>
    <row r="408" s="105" customFormat="1" ht="14.25"/>
    <row r="409" s="105" customFormat="1" ht="14.25"/>
    <row r="410" s="105" customFormat="1" ht="14.25"/>
    <row r="411" s="105" customFormat="1" ht="14.25"/>
    <row r="412" s="105" customFormat="1" ht="14.25"/>
    <row r="413" s="105" customFormat="1" ht="14.25"/>
    <row r="414" s="105" customFormat="1" ht="14.25"/>
    <row r="415" s="105" customFormat="1" ht="14.25"/>
    <row r="416" s="105" customFormat="1" ht="14.25"/>
    <row r="417" s="105" customFormat="1" ht="14.25"/>
    <row r="418" s="105" customFormat="1" ht="14.25"/>
    <row r="419" s="105" customFormat="1" ht="14.25"/>
    <row r="420" s="105" customFormat="1" ht="14.25"/>
    <row r="421" s="105" customFormat="1" ht="14.25"/>
    <row r="422" s="105" customFormat="1" ht="14.25"/>
    <row r="423" s="105" customFormat="1" ht="14.25"/>
    <row r="424" s="105" customFormat="1" ht="14.25"/>
    <row r="425" s="105" customFormat="1" ht="14.25"/>
    <row r="426" s="105" customFormat="1" ht="14.25"/>
    <row r="427" s="105" customFormat="1" ht="14.25"/>
    <row r="428" s="105" customFormat="1" ht="14.25"/>
    <row r="429" s="105" customFormat="1" ht="14.25"/>
    <row r="430" s="105" customFormat="1" ht="14.25"/>
    <row r="431" s="105" customFormat="1" ht="14.25"/>
    <row r="432" s="105" customFormat="1" ht="14.25"/>
    <row r="433" s="105" customFormat="1" ht="14.25"/>
    <row r="434" s="105" customFormat="1" ht="14.25"/>
    <row r="435" s="105" customFormat="1" ht="14.25"/>
    <row r="436" s="105" customFormat="1" ht="14.25"/>
    <row r="437" s="105" customFormat="1" ht="14.25"/>
    <row r="438" s="105" customFormat="1" ht="14.25"/>
    <row r="439" s="105" customFormat="1" ht="14.25"/>
    <row r="440" s="105" customFormat="1" ht="14.25"/>
    <row r="441" s="105" customFormat="1" ht="14.25"/>
    <row r="442" s="105" customFormat="1" ht="14.25"/>
    <row r="443" s="105" customFormat="1" ht="14.25"/>
    <row r="444" s="105" customFormat="1" ht="14.25"/>
    <row r="445" s="105" customFormat="1" ht="14.25"/>
    <row r="446" s="105" customFormat="1" ht="14.25"/>
  </sheetData>
  <sheetProtection/>
  <mergeCells count="59">
    <mergeCell ref="B2:J2"/>
    <mergeCell ref="A3:J3"/>
    <mergeCell ref="F4:G4"/>
    <mergeCell ref="H4:J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A68:J68"/>
    <mergeCell ref="A69:J69"/>
    <mergeCell ref="A70:J70"/>
    <mergeCell ref="A71:J71"/>
    <mergeCell ref="A4:A5"/>
    <mergeCell ref="A10:A20"/>
    <mergeCell ref="A21:A23"/>
    <mergeCell ref="A36:A55"/>
    <mergeCell ref="B10:B20"/>
    <mergeCell ref="B21:B23"/>
    <mergeCell ref="C11:C19"/>
    <mergeCell ref="B36:D55"/>
    <mergeCell ref="B4:E5"/>
  </mergeCells>
  <printOptions/>
  <pageMargins left="0.7900000000000001" right="0.7900000000000001" top="0.59" bottom="0.59" header="0.51" footer="0.47"/>
  <pageSetup firstPageNumber="19" useFirstPageNumber="1"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R174"/>
  <sheetViews>
    <sheetView workbookViewId="0" topLeftCell="A34">
      <selection activeCell="H28" sqref="H28"/>
    </sheetView>
  </sheetViews>
  <sheetFormatPr defaultColWidth="9.00390625" defaultRowHeight="14.25"/>
  <cols>
    <col min="1" max="1" width="6.00390625" style="4" customWidth="1"/>
    <col min="2" max="2" width="17.875" style="1" customWidth="1"/>
    <col min="3" max="3" width="14.875" style="1" customWidth="1"/>
    <col min="4" max="4" width="22.25390625" style="1" customWidth="1"/>
    <col min="5" max="5" width="15.125" style="1" customWidth="1"/>
    <col min="6" max="6" width="10.25390625" style="32" customWidth="1"/>
    <col min="7" max="9" width="9.875" style="1" customWidth="1"/>
    <col min="10" max="10" width="7.00390625" style="1" customWidth="1"/>
    <col min="11" max="11" width="9.625" style="1" customWidth="1"/>
    <col min="12" max="12" width="9.25390625" style="1" customWidth="1"/>
    <col min="13" max="13" width="10.125" style="1" customWidth="1"/>
    <col min="14" max="14" width="8.875" style="1" customWidth="1"/>
    <col min="15" max="15" width="16.625" style="1" customWidth="1"/>
    <col min="16" max="17" width="7.00390625" style="1" customWidth="1"/>
    <col min="18" max="18" width="8.50390625" style="1" customWidth="1"/>
    <col min="19" max="16384" width="9.00390625" style="1" customWidth="1"/>
  </cols>
  <sheetData>
    <row r="1" spans="1:3" ht="20.25">
      <c r="A1" s="6" t="s">
        <v>104</v>
      </c>
      <c r="B1" s="6"/>
      <c r="C1" s="6"/>
    </row>
    <row r="2" spans="1:18" s="2" customFormat="1" ht="30.75" customHeight="1">
      <c r="A2" s="7" t="s">
        <v>105</v>
      </c>
      <c r="B2" s="33"/>
      <c r="C2" s="33"/>
      <c r="D2" s="33"/>
      <c r="E2" s="33"/>
      <c r="F2" s="33"/>
      <c r="G2" s="33"/>
      <c r="H2" s="33"/>
      <c r="I2" s="33"/>
      <c r="J2" s="33"/>
      <c r="K2" s="33"/>
      <c r="L2" s="33"/>
      <c r="M2" s="33"/>
      <c r="N2" s="33"/>
      <c r="O2" s="33"/>
      <c r="P2" s="33"/>
      <c r="Q2" s="33"/>
      <c r="R2" s="33"/>
    </row>
    <row r="3" spans="1:18" s="3" customFormat="1" ht="27" customHeight="1">
      <c r="A3" s="34" t="s">
        <v>106</v>
      </c>
      <c r="B3" s="35"/>
      <c r="C3" s="36"/>
      <c r="D3" s="37"/>
      <c r="E3" s="37"/>
      <c r="F3" s="38"/>
      <c r="G3" s="10"/>
      <c r="H3" s="10"/>
      <c r="I3" s="10"/>
      <c r="J3" s="10"/>
      <c r="K3" s="10"/>
      <c r="L3" s="10"/>
      <c r="M3" s="10"/>
      <c r="N3" s="10"/>
      <c r="O3" s="10"/>
      <c r="P3" s="10"/>
      <c r="Q3" s="10"/>
      <c r="R3" s="89"/>
    </row>
    <row r="4" spans="1:18" s="3" customFormat="1" ht="25.5" customHeight="1">
      <c r="A4" s="13" t="s">
        <v>27</v>
      </c>
      <c r="B4" s="13" t="s">
        <v>107</v>
      </c>
      <c r="C4" s="39" t="s">
        <v>108</v>
      </c>
      <c r="D4" s="13" t="s">
        <v>109</v>
      </c>
      <c r="E4" s="40" t="s">
        <v>110</v>
      </c>
      <c r="F4" s="41" t="s">
        <v>111</v>
      </c>
      <c r="G4" s="41"/>
      <c r="H4" s="41"/>
      <c r="I4" s="75"/>
      <c r="J4" s="40" t="s">
        <v>112</v>
      </c>
      <c r="K4" s="40"/>
      <c r="L4" s="40"/>
      <c r="M4" s="40"/>
      <c r="N4" s="76" t="s">
        <v>113</v>
      </c>
      <c r="O4" s="39" t="s">
        <v>114</v>
      </c>
      <c r="P4" s="13" t="s">
        <v>115</v>
      </c>
      <c r="Q4" s="13" t="s">
        <v>116</v>
      </c>
      <c r="R4" s="13" t="s">
        <v>117</v>
      </c>
    </row>
    <row r="5" spans="1:18" s="3" customFormat="1" ht="46.5" customHeight="1">
      <c r="A5" s="13"/>
      <c r="B5" s="13"/>
      <c r="C5" s="42"/>
      <c r="D5" s="13"/>
      <c r="E5" s="40"/>
      <c r="F5" s="43" t="s">
        <v>118</v>
      </c>
      <c r="G5" s="39" t="s">
        <v>119</v>
      </c>
      <c r="H5" s="39" t="s">
        <v>120</v>
      </c>
      <c r="I5" s="39" t="s">
        <v>121</v>
      </c>
      <c r="J5" s="40" t="s">
        <v>122</v>
      </c>
      <c r="K5" s="40"/>
      <c r="L5" s="40" t="s">
        <v>123</v>
      </c>
      <c r="M5" s="40"/>
      <c r="N5" s="77"/>
      <c r="O5" s="42"/>
      <c r="P5" s="13"/>
      <c r="Q5" s="13"/>
      <c r="R5" s="13"/>
    </row>
    <row r="6" spans="1:18" s="3" customFormat="1" ht="36" customHeight="1">
      <c r="A6" s="13"/>
      <c r="B6" s="13"/>
      <c r="C6" s="44"/>
      <c r="D6" s="13"/>
      <c r="E6" s="40"/>
      <c r="F6" s="45"/>
      <c r="G6" s="44"/>
      <c r="H6" s="44"/>
      <c r="I6" s="44"/>
      <c r="J6" s="40" t="s">
        <v>124</v>
      </c>
      <c r="K6" s="40" t="s">
        <v>125</v>
      </c>
      <c r="L6" s="40" t="s">
        <v>126</v>
      </c>
      <c r="M6" s="40" t="s">
        <v>127</v>
      </c>
      <c r="N6" s="78"/>
      <c r="O6" s="44"/>
      <c r="P6" s="13"/>
      <c r="Q6" s="13"/>
      <c r="R6" s="13"/>
    </row>
    <row r="7" spans="1:18" s="3" customFormat="1" ht="27" customHeight="1">
      <c r="A7" s="13"/>
      <c r="B7" s="13" t="s">
        <v>36</v>
      </c>
      <c r="C7" s="13"/>
      <c r="D7" s="18"/>
      <c r="E7" s="18"/>
      <c r="F7" s="46">
        <f>F8+F42+F161</f>
        <v>15821.79</v>
      </c>
      <c r="G7" s="13"/>
      <c r="H7" s="13"/>
      <c r="I7" s="13"/>
      <c r="J7" s="13">
        <v>52</v>
      </c>
      <c r="K7" s="14">
        <f>K8+K42+K161</f>
        <v>4137.999701</v>
      </c>
      <c r="L7" s="18">
        <v>8865</v>
      </c>
      <c r="M7" s="18">
        <v>31988</v>
      </c>
      <c r="N7" s="13"/>
      <c r="O7" s="13"/>
      <c r="P7" s="18"/>
      <c r="Q7" s="18"/>
      <c r="R7" s="18"/>
    </row>
    <row r="8" spans="1:18" s="3" customFormat="1" ht="24.75" customHeight="1">
      <c r="A8" s="13" t="s">
        <v>128</v>
      </c>
      <c r="B8" s="16" t="s">
        <v>129</v>
      </c>
      <c r="C8" s="16"/>
      <c r="D8" s="18"/>
      <c r="E8" s="18"/>
      <c r="F8" s="47">
        <f>F9+F18+F24+F25+F35+F36+F41</f>
        <v>4975.5</v>
      </c>
      <c r="G8" s="18"/>
      <c r="H8" s="18"/>
      <c r="I8" s="18"/>
      <c r="J8" s="18">
        <v>52</v>
      </c>
      <c r="K8" s="17">
        <f>K9+K18+K24+K25+K35+K36+K41</f>
        <v>1509.999701</v>
      </c>
      <c r="L8" s="18"/>
      <c r="M8" s="18"/>
      <c r="N8" s="18"/>
      <c r="O8" s="18"/>
      <c r="P8" s="18"/>
      <c r="Q8" s="18"/>
      <c r="R8" s="18"/>
    </row>
    <row r="9" spans="1:18" s="3" customFormat="1" ht="21.75" customHeight="1">
      <c r="A9" s="13" t="s">
        <v>130</v>
      </c>
      <c r="B9" s="16" t="s">
        <v>131</v>
      </c>
      <c r="C9" s="16"/>
      <c r="D9" s="18"/>
      <c r="E9" s="18"/>
      <c r="F9" s="47">
        <f>SUM(F10)</f>
        <v>1000</v>
      </c>
      <c r="G9" s="18"/>
      <c r="H9" s="18"/>
      <c r="I9" s="18"/>
      <c r="J9" s="18">
        <f>SUM(J10)</f>
        <v>48</v>
      </c>
      <c r="K9" s="17">
        <f>SUM(K10)</f>
        <v>999.999701</v>
      </c>
      <c r="L9" s="18"/>
      <c r="M9" s="18"/>
      <c r="N9" s="18"/>
      <c r="O9" s="18"/>
      <c r="P9" s="18"/>
      <c r="Q9" s="18"/>
      <c r="R9" s="18"/>
    </row>
    <row r="10" spans="1:18" s="27" customFormat="1" ht="33.75" customHeight="1">
      <c r="A10" s="48" t="s">
        <v>132</v>
      </c>
      <c r="B10" s="49" t="s">
        <v>133</v>
      </c>
      <c r="C10" s="20"/>
      <c r="D10" s="50" t="s">
        <v>134</v>
      </c>
      <c r="E10" s="50"/>
      <c r="F10" s="51">
        <f>SUM(F11:F17)</f>
        <v>1000</v>
      </c>
      <c r="G10" s="50"/>
      <c r="H10" s="50"/>
      <c r="I10" s="50"/>
      <c r="J10" s="50">
        <v>48</v>
      </c>
      <c r="K10" s="54">
        <f>SUM(K11:K17)</f>
        <v>999.999701</v>
      </c>
      <c r="L10" s="50"/>
      <c r="M10" s="50"/>
      <c r="N10" s="50"/>
      <c r="O10" s="50"/>
      <c r="P10" s="50"/>
      <c r="Q10" s="50"/>
      <c r="R10" s="50"/>
    </row>
    <row r="11" spans="1:18" s="27" customFormat="1" ht="21.75" customHeight="1">
      <c r="A11" s="48" t="s">
        <v>135</v>
      </c>
      <c r="B11" s="49" t="s">
        <v>136</v>
      </c>
      <c r="C11" s="52" t="s">
        <v>137</v>
      </c>
      <c r="D11" s="53" t="s">
        <v>138</v>
      </c>
      <c r="E11" s="53" t="s">
        <v>139</v>
      </c>
      <c r="F11" s="51">
        <v>130</v>
      </c>
      <c r="G11" s="50"/>
      <c r="H11" s="54"/>
      <c r="I11" s="50"/>
      <c r="J11" s="50">
        <v>3</v>
      </c>
      <c r="K11" s="54">
        <v>130</v>
      </c>
      <c r="L11" s="50"/>
      <c r="M11" s="50"/>
      <c r="N11" s="50" t="s">
        <v>140</v>
      </c>
      <c r="O11" s="79" t="s">
        <v>141</v>
      </c>
      <c r="P11" s="50" t="s">
        <v>142</v>
      </c>
      <c r="Q11" s="50" t="s">
        <v>143</v>
      </c>
      <c r="R11" s="50"/>
    </row>
    <row r="12" spans="1:18" s="27" customFormat="1" ht="21.75" customHeight="1">
      <c r="A12" s="48" t="s">
        <v>144</v>
      </c>
      <c r="B12" s="49" t="s">
        <v>145</v>
      </c>
      <c r="C12" s="52" t="s">
        <v>146</v>
      </c>
      <c r="D12" s="53" t="s">
        <v>147</v>
      </c>
      <c r="E12" s="53" t="s">
        <v>139</v>
      </c>
      <c r="F12" s="51">
        <v>546.569701</v>
      </c>
      <c r="G12" s="50"/>
      <c r="H12" s="54"/>
      <c r="I12" s="50"/>
      <c r="J12" s="50">
        <v>2</v>
      </c>
      <c r="K12" s="54">
        <v>546.569701</v>
      </c>
      <c r="L12" s="50"/>
      <c r="M12" s="50"/>
      <c r="N12" s="50" t="s">
        <v>140</v>
      </c>
      <c r="O12" s="79" t="s">
        <v>148</v>
      </c>
      <c r="P12" s="50" t="s">
        <v>149</v>
      </c>
      <c r="Q12" s="50" t="s">
        <v>143</v>
      </c>
      <c r="R12" s="50"/>
    </row>
    <row r="13" spans="1:18" s="27" customFormat="1" ht="21.75" customHeight="1">
      <c r="A13" s="48" t="s">
        <v>150</v>
      </c>
      <c r="B13" s="49" t="s">
        <v>151</v>
      </c>
      <c r="C13" s="52" t="s">
        <v>152</v>
      </c>
      <c r="D13" s="53" t="s">
        <v>153</v>
      </c>
      <c r="E13" s="53" t="s">
        <v>139</v>
      </c>
      <c r="F13" s="51">
        <v>50</v>
      </c>
      <c r="G13" s="50"/>
      <c r="H13" s="54"/>
      <c r="I13" s="50"/>
      <c r="J13" s="50">
        <v>8</v>
      </c>
      <c r="K13" s="54">
        <v>50</v>
      </c>
      <c r="L13" s="50"/>
      <c r="M13" s="50"/>
      <c r="N13" s="50" t="s">
        <v>140</v>
      </c>
      <c r="O13" s="79" t="s">
        <v>154</v>
      </c>
      <c r="P13" s="50" t="s">
        <v>155</v>
      </c>
      <c r="Q13" s="50" t="s">
        <v>143</v>
      </c>
      <c r="R13" s="50"/>
    </row>
    <row r="14" spans="1:18" s="27" customFormat="1" ht="21.75" customHeight="1">
      <c r="A14" s="48" t="s">
        <v>156</v>
      </c>
      <c r="B14" s="49" t="s">
        <v>157</v>
      </c>
      <c r="C14" s="52" t="s">
        <v>158</v>
      </c>
      <c r="D14" s="53" t="s">
        <v>159</v>
      </c>
      <c r="E14" s="53" t="s">
        <v>139</v>
      </c>
      <c r="F14" s="51">
        <v>50</v>
      </c>
      <c r="G14" s="50"/>
      <c r="H14" s="54"/>
      <c r="I14" s="50"/>
      <c r="J14" s="50">
        <v>4</v>
      </c>
      <c r="K14" s="54">
        <v>50</v>
      </c>
      <c r="L14" s="50"/>
      <c r="M14" s="50"/>
      <c r="N14" s="50" t="s">
        <v>140</v>
      </c>
      <c r="O14" s="79" t="s">
        <v>160</v>
      </c>
      <c r="P14" s="50" t="s">
        <v>161</v>
      </c>
      <c r="Q14" s="50" t="s">
        <v>143</v>
      </c>
      <c r="R14" s="50"/>
    </row>
    <row r="15" spans="1:18" s="27" customFormat="1" ht="21.75" customHeight="1">
      <c r="A15" s="48" t="s">
        <v>162</v>
      </c>
      <c r="B15" s="49" t="s">
        <v>163</v>
      </c>
      <c r="C15" s="52" t="s">
        <v>164</v>
      </c>
      <c r="D15" s="53" t="s">
        <v>165</v>
      </c>
      <c r="E15" s="53" t="s">
        <v>139</v>
      </c>
      <c r="F15" s="51">
        <v>50</v>
      </c>
      <c r="G15" s="50"/>
      <c r="H15" s="54"/>
      <c r="I15" s="50"/>
      <c r="J15" s="50">
        <v>7</v>
      </c>
      <c r="K15" s="54">
        <v>50</v>
      </c>
      <c r="L15" s="50"/>
      <c r="M15" s="50"/>
      <c r="N15" s="50" t="s">
        <v>140</v>
      </c>
      <c r="O15" s="79" t="s">
        <v>166</v>
      </c>
      <c r="P15" s="50" t="s">
        <v>167</v>
      </c>
      <c r="Q15" s="50" t="s">
        <v>143</v>
      </c>
      <c r="R15" s="50"/>
    </row>
    <row r="16" spans="1:18" s="27" customFormat="1" ht="21.75" customHeight="1">
      <c r="A16" s="48" t="s">
        <v>168</v>
      </c>
      <c r="B16" s="49" t="s">
        <v>169</v>
      </c>
      <c r="C16" s="52" t="s">
        <v>170</v>
      </c>
      <c r="D16" s="53" t="s">
        <v>171</v>
      </c>
      <c r="E16" s="53" t="s">
        <v>139</v>
      </c>
      <c r="F16" s="51">
        <v>73.430299</v>
      </c>
      <c r="G16" s="50"/>
      <c r="H16" s="54"/>
      <c r="I16" s="50"/>
      <c r="J16" s="50">
        <v>13</v>
      </c>
      <c r="K16" s="54">
        <v>73.43</v>
      </c>
      <c r="L16" s="50"/>
      <c r="M16" s="50"/>
      <c r="N16" s="50" t="s">
        <v>140</v>
      </c>
      <c r="O16" s="79" t="s">
        <v>172</v>
      </c>
      <c r="P16" s="50" t="s">
        <v>173</v>
      </c>
      <c r="Q16" s="50" t="s">
        <v>143</v>
      </c>
      <c r="R16" s="50"/>
    </row>
    <row r="17" spans="1:18" s="27" customFormat="1" ht="21.75" customHeight="1">
      <c r="A17" s="48" t="s">
        <v>174</v>
      </c>
      <c r="B17" s="49" t="s">
        <v>175</v>
      </c>
      <c r="C17" s="52" t="s">
        <v>176</v>
      </c>
      <c r="D17" s="53" t="s">
        <v>177</v>
      </c>
      <c r="E17" s="53" t="s">
        <v>139</v>
      </c>
      <c r="F17" s="51">
        <v>100</v>
      </c>
      <c r="G17" s="50"/>
      <c r="H17" s="54"/>
      <c r="I17" s="50"/>
      <c r="J17" s="50">
        <v>11</v>
      </c>
      <c r="K17" s="54">
        <v>100</v>
      </c>
      <c r="L17" s="50"/>
      <c r="M17" s="50"/>
      <c r="N17" s="50" t="s">
        <v>140</v>
      </c>
      <c r="O17" s="79" t="s">
        <v>178</v>
      </c>
      <c r="P17" s="50" t="s">
        <v>179</v>
      </c>
      <c r="Q17" s="50" t="s">
        <v>143</v>
      </c>
      <c r="R17" s="50"/>
    </row>
    <row r="18" spans="1:18" s="3" customFormat="1" ht="21.75" customHeight="1">
      <c r="A18" s="13" t="s">
        <v>180</v>
      </c>
      <c r="B18" s="16" t="s">
        <v>181</v>
      </c>
      <c r="C18" s="16"/>
      <c r="D18" s="18"/>
      <c r="E18" s="18"/>
      <c r="F18" s="47">
        <f>SUM(F19:F23)</f>
        <v>2999</v>
      </c>
      <c r="G18" s="47"/>
      <c r="H18" s="47"/>
      <c r="I18" s="47"/>
      <c r="J18" s="47">
        <f>SUM(J19:J23)</f>
        <v>5</v>
      </c>
      <c r="K18" s="47">
        <f>SUM(K19:K23)</f>
        <v>310</v>
      </c>
      <c r="L18" s="18"/>
      <c r="M18" s="18"/>
      <c r="N18" s="18"/>
      <c r="O18" s="18"/>
      <c r="P18" s="18"/>
      <c r="Q18" s="18"/>
      <c r="R18" s="18"/>
    </row>
    <row r="19" spans="1:18" s="28" customFormat="1" ht="45" customHeight="1">
      <c r="A19" s="55">
        <v>1</v>
      </c>
      <c r="B19" s="56" t="s">
        <v>182</v>
      </c>
      <c r="C19" s="57" t="s">
        <v>183</v>
      </c>
      <c r="D19" s="58" t="s">
        <v>184</v>
      </c>
      <c r="E19" s="58"/>
      <c r="F19" s="59">
        <v>2665</v>
      </c>
      <c r="G19" s="58"/>
      <c r="H19" s="58"/>
      <c r="I19" s="58"/>
      <c r="J19" s="58"/>
      <c r="K19" s="80"/>
      <c r="L19" s="58"/>
      <c r="M19" s="58"/>
      <c r="N19" s="58" t="s">
        <v>185</v>
      </c>
      <c r="O19" s="58" t="s">
        <v>186</v>
      </c>
      <c r="P19" s="58" t="s">
        <v>187</v>
      </c>
      <c r="Q19" s="58" t="s">
        <v>188</v>
      </c>
      <c r="R19" s="58"/>
    </row>
    <row r="20" spans="1:18" s="27" customFormat="1" ht="38.25">
      <c r="A20" s="48" t="s">
        <v>189</v>
      </c>
      <c r="B20" s="49" t="s">
        <v>190</v>
      </c>
      <c r="C20" s="49" t="s">
        <v>191</v>
      </c>
      <c r="D20" s="50" t="s">
        <v>192</v>
      </c>
      <c r="E20" s="50"/>
      <c r="F20" s="51">
        <v>24</v>
      </c>
      <c r="G20" s="50"/>
      <c r="H20" s="50"/>
      <c r="I20" s="50"/>
      <c r="J20" s="50"/>
      <c r="K20" s="50"/>
      <c r="L20" s="50"/>
      <c r="M20" s="50"/>
      <c r="N20" s="81" t="s">
        <v>185</v>
      </c>
      <c r="O20" s="50" t="s">
        <v>192</v>
      </c>
      <c r="P20" s="50" t="s">
        <v>193</v>
      </c>
      <c r="Q20" s="50" t="s">
        <v>194</v>
      </c>
      <c r="R20" s="50"/>
    </row>
    <row r="21" spans="1:18" s="29" customFormat="1" ht="90" customHeight="1">
      <c r="A21" s="60" t="s">
        <v>195</v>
      </c>
      <c r="B21" s="61" t="s">
        <v>196</v>
      </c>
      <c r="C21" s="52" t="s">
        <v>152</v>
      </c>
      <c r="D21" s="62" t="s">
        <v>197</v>
      </c>
      <c r="E21" s="62"/>
      <c r="F21" s="63">
        <v>100</v>
      </c>
      <c r="G21" s="64"/>
      <c r="H21" s="64"/>
      <c r="I21" s="64"/>
      <c r="J21" s="64">
        <v>1</v>
      </c>
      <c r="K21" s="82">
        <v>100</v>
      </c>
      <c r="L21" s="64"/>
      <c r="M21" s="64"/>
      <c r="N21" s="64" t="s">
        <v>185</v>
      </c>
      <c r="O21" s="62" t="s">
        <v>198</v>
      </c>
      <c r="P21" s="64" t="s">
        <v>199</v>
      </c>
      <c r="Q21" s="64" t="s">
        <v>188</v>
      </c>
      <c r="R21" s="64"/>
    </row>
    <row r="22" spans="1:18" s="29" customFormat="1" ht="48.75" customHeight="1">
      <c r="A22" s="55">
        <v>4</v>
      </c>
      <c r="B22" s="61" t="s">
        <v>200</v>
      </c>
      <c r="C22" s="52" t="s">
        <v>176</v>
      </c>
      <c r="D22" s="62" t="s">
        <v>201</v>
      </c>
      <c r="E22" s="62"/>
      <c r="F22" s="63">
        <v>130</v>
      </c>
      <c r="G22" s="64"/>
      <c r="H22" s="64"/>
      <c r="I22" s="64"/>
      <c r="J22" s="64">
        <v>2</v>
      </c>
      <c r="K22" s="82">
        <v>130</v>
      </c>
      <c r="L22" s="64"/>
      <c r="M22" s="64"/>
      <c r="N22" s="64" t="s">
        <v>185</v>
      </c>
      <c r="O22" s="62" t="s">
        <v>201</v>
      </c>
      <c r="P22" s="64" t="s">
        <v>202</v>
      </c>
      <c r="Q22" s="64" t="s">
        <v>188</v>
      </c>
      <c r="R22" s="64"/>
    </row>
    <row r="23" spans="1:18" s="29" customFormat="1" ht="46.5" customHeight="1">
      <c r="A23" s="48" t="s">
        <v>203</v>
      </c>
      <c r="B23" s="61" t="s">
        <v>204</v>
      </c>
      <c r="C23" s="52" t="s">
        <v>205</v>
      </c>
      <c r="D23" s="52" t="s">
        <v>206</v>
      </c>
      <c r="E23" s="62"/>
      <c r="F23" s="63">
        <v>80</v>
      </c>
      <c r="G23" s="64"/>
      <c r="H23" s="64"/>
      <c r="I23" s="64"/>
      <c r="J23" s="64">
        <v>2</v>
      </c>
      <c r="K23" s="82">
        <v>80</v>
      </c>
      <c r="L23" s="64"/>
      <c r="M23" s="64"/>
      <c r="N23" s="64" t="s">
        <v>185</v>
      </c>
      <c r="O23" s="52" t="s">
        <v>206</v>
      </c>
      <c r="P23" s="64" t="s">
        <v>207</v>
      </c>
      <c r="Q23" s="64" t="s">
        <v>188</v>
      </c>
      <c r="R23" s="64"/>
    </row>
    <row r="24" spans="1:18" s="3" customFormat="1" ht="21.75" customHeight="1">
      <c r="A24" s="13" t="s">
        <v>208</v>
      </c>
      <c r="B24" s="16" t="s">
        <v>209</v>
      </c>
      <c r="C24" s="16"/>
      <c r="D24" s="18"/>
      <c r="E24" s="18"/>
      <c r="F24" s="47"/>
      <c r="G24" s="18"/>
      <c r="H24" s="18"/>
      <c r="I24" s="18"/>
      <c r="J24" s="18"/>
      <c r="K24" s="18"/>
      <c r="L24" s="18"/>
      <c r="M24" s="18"/>
      <c r="N24" s="18"/>
      <c r="O24" s="18"/>
      <c r="P24" s="18"/>
      <c r="Q24" s="18"/>
      <c r="R24" s="18"/>
    </row>
    <row r="25" spans="1:18" s="3" customFormat="1" ht="25.5">
      <c r="A25" s="13" t="s">
        <v>210</v>
      </c>
      <c r="B25" s="16" t="s">
        <v>211</v>
      </c>
      <c r="C25" s="16"/>
      <c r="D25" s="18"/>
      <c r="E25" s="18"/>
      <c r="F25" s="47">
        <f>F26</f>
        <v>576.5</v>
      </c>
      <c r="G25" s="18"/>
      <c r="H25" s="18"/>
      <c r="I25" s="18"/>
      <c r="J25" s="18"/>
      <c r="K25" s="18"/>
      <c r="L25" s="18"/>
      <c r="M25" s="18"/>
      <c r="N25" s="18"/>
      <c r="O25" s="18"/>
      <c r="P25" s="18"/>
      <c r="Q25" s="18"/>
      <c r="R25" s="18"/>
    </row>
    <row r="26" spans="1:18" s="27" customFormat="1" ht="33.75" customHeight="1">
      <c r="A26" s="48" t="s">
        <v>132</v>
      </c>
      <c r="B26" s="49" t="s">
        <v>212</v>
      </c>
      <c r="C26" s="20"/>
      <c r="D26" s="49" t="s">
        <v>213</v>
      </c>
      <c r="E26" s="50"/>
      <c r="F26" s="47">
        <f>SUM(F27:F34)</f>
        <v>576.5</v>
      </c>
      <c r="G26" s="50"/>
      <c r="H26" s="50"/>
      <c r="I26" s="50"/>
      <c r="J26" s="50"/>
      <c r="K26" s="54"/>
      <c r="L26" s="50"/>
      <c r="M26" s="50"/>
      <c r="N26" s="50"/>
      <c r="O26" s="50"/>
      <c r="P26" s="50"/>
      <c r="Q26" s="50"/>
      <c r="R26" s="50"/>
    </row>
    <row r="27" spans="1:18" s="27" customFormat="1" ht="21.75" customHeight="1">
      <c r="A27" s="48" t="s">
        <v>135</v>
      </c>
      <c r="B27" s="49" t="s">
        <v>214</v>
      </c>
      <c r="C27" s="52" t="s">
        <v>137</v>
      </c>
      <c r="D27" s="49" t="s">
        <v>215</v>
      </c>
      <c r="E27" s="53" t="s">
        <v>216</v>
      </c>
      <c r="F27" s="47">
        <v>82.5</v>
      </c>
      <c r="G27" s="50"/>
      <c r="H27" s="54"/>
      <c r="I27" s="50"/>
      <c r="J27" s="50"/>
      <c r="K27" s="54"/>
      <c r="L27" s="50"/>
      <c r="M27" s="50"/>
      <c r="N27" s="64" t="s">
        <v>185</v>
      </c>
      <c r="O27" s="49" t="s">
        <v>217</v>
      </c>
      <c r="P27" s="50" t="s">
        <v>142</v>
      </c>
      <c r="Q27" s="50" t="s">
        <v>218</v>
      </c>
      <c r="R27" s="50"/>
    </row>
    <row r="28" spans="1:18" s="27" customFormat="1" ht="21.75" customHeight="1">
      <c r="A28" s="48" t="s">
        <v>144</v>
      </c>
      <c r="B28" s="49" t="s">
        <v>219</v>
      </c>
      <c r="C28" s="52" t="s">
        <v>146</v>
      </c>
      <c r="D28" s="49" t="s">
        <v>215</v>
      </c>
      <c r="E28" s="53" t="s">
        <v>216</v>
      </c>
      <c r="F28" s="47">
        <v>82.5</v>
      </c>
      <c r="G28" s="50"/>
      <c r="H28" s="54"/>
      <c r="I28" s="50"/>
      <c r="J28" s="50"/>
      <c r="K28" s="54"/>
      <c r="L28" s="50"/>
      <c r="M28" s="50"/>
      <c r="N28" s="64" t="s">
        <v>185</v>
      </c>
      <c r="O28" s="49" t="s">
        <v>220</v>
      </c>
      <c r="P28" s="50" t="s">
        <v>149</v>
      </c>
      <c r="Q28" s="50" t="s">
        <v>218</v>
      </c>
      <c r="R28" s="50"/>
    </row>
    <row r="29" spans="1:18" s="27" customFormat="1" ht="21.75" customHeight="1">
      <c r="A29" s="48" t="s">
        <v>150</v>
      </c>
      <c r="B29" s="49" t="s">
        <v>221</v>
      </c>
      <c r="C29" s="52" t="s">
        <v>152</v>
      </c>
      <c r="D29" s="49" t="s">
        <v>222</v>
      </c>
      <c r="E29" s="53" t="s">
        <v>216</v>
      </c>
      <c r="F29" s="47">
        <v>95</v>
      </c>
      <c r="G29" s="50"/>
      <c r="H29" s="54"/>
      <c r="I29" s="50"/>
      <c r="J29" s="50"/>
      <c r="K29" s="54"/>
      <c r="L29" s="50"/>
      <c r="M29" s="50"/>
      <c r="N29" s="64" t="s">
        <v>185</v>
      </c>
      <c r="O29" s="49" t="s">
        <v>223</v>
      </c>
      <c r="P29" s="50" t="s">
        <v>155</v>
      </c>
      <c r="Q29" s="50" t="s">
        <v>218</v>
      </c>
      <c r="R29" s="50"/>
    </row>
    <row r="30" spans="1:18" s="27" customFormat="1" ht="21.75" customHeight="1">
      <c r="A30" s="48" t="s">
        <v>156</v>
      </c>
      <c r="B30" s="49" t="s">
        <v>224</v>
      </c>
      <c r="C30" s="52" t="s">
        <v>158</v>
      </c>
      <c r="D30" s="49" t="s">
        <v>225</v>
      </c>
      <c r="E30" s="53" t="s">
        <v>216</v>
      </c>
      <c r="F30" s="47">
        <v>83</v>
      </c>
      <c r="G30" s="50"/>
      <c r="H30" s="54"/>
      <c r="I30" s="50"/>
      <c r="J30" s="50"/>
      <c r="K30" s="54"/>
      <c r="L30" s="50"/>
      <c r="M30" s="50"/>
      <c r="N30" s="64" t="s">
        <v>185</v>
      </c>
      <c r="O30" s="49" t="s">
        <v>226</v>
      </c>
      <c r="P30" s="50" t="s">
        <v>161</v>
      </c>
      <c r="Q30" s="50" t="s">
        <v>218</v>
      </c>
      <c r="R30" s="50"/>
    </row>
    <row r="31" spans="1:18" s="27" customFormat="1" ht="21.75" customHeight="1">
      <c r="A31" s="48" t="s">
        <v>162</v>
      </c>
      <c r="B31" s="49" t="s">
        <v>227</v>
      </c>
      <c r="C31" s="52" t="s">
        <v>164</v>
      </c>
      <c r="D31" s="49" t="s">
        <v>228</v>
      </c>
      <c r="E31" s="53" t="s">
        <v>216</v>
      </c>
      <c r="F31" s="47">
        <v>66</v>
      </c>
      <c r="G31" s="50"/>
      <c r="H31" s="54"/>
      <c r="I31" s="50"/>
      <c r="J31" s="50"/>
      <c r="K31" s="54"/>
      <c r="L31" s="50"/>
      <c r="M31" s="50"/>
      <c r="N31" s="64" t="s">
        <v>185</v>
      </c>
      <c r="O31" s="49" t="s">
        <v>229</v>
      </c>
      <c r="P31" s="50" t="s">
        <v>167</v>
      </c>
      <c r="Q31" s="50" t="s">
        <v>218</v>
      </c>
      <c r="R31" s="50"/>
    </row>
    <row r="32" spans="1:18" s="27" customFormat="1" ht="21.75" customHeight="1">
      <c r="A32" s="48" t="s">
        <v>168</v>
      </c>
      <c r="B32" s="49" t="s">
        <v>230</v>
      </c>
      <c r="C32" s="52" t="s">
        <v>231</v>
      </c>
      <c r="D32" s="49" t="s">
        <v>232</v>
      </c>
      <c r="E32" s="53" t="s">
        <v>216</v>
      </c>
      <c r="F32" s="47">
        <v>20</v>
      </c>
      <c r="G32" s="50"/>
      <c r="H32" s="54"/>
      <c r="I32" s="50"/>
      <c r="J32" s="50"/>
      <c r="K32" s="54"/>
      <c r="L32" s="50"/>
      <c r="M32" s="50"/>
      <c r="N32" s="64" t="s">
        <v>185</v>
      </c>
      <c r="O32" s="49" t="s">
        <v>233</v>
      </c>
      <c r="P32" s="50" t="s">
        <v>234</v>
      </c>
      <c r="Q32" s="50" t="s">
        <v>218</v>
      </c>
      <c r="R32" s="50"/>
    </row>
    <row r="33" spans="1:18" s="27" customFormat="1" ht="21.75" customHeight="1">
      <c r="A33" s="48" t="s">
        <v>174</v>
      </c>
      <c r="B33" s="49" t="s">
        <v>235</v>
      </c>
      <c r="C33" s="52" t="s">
        <v>170</v>
      </c>
      <c r="D33" s="49" t="s">
        <v>236</v>
      </c>
      <c r="E33" s="53" t="s">
        <v>216</v>
      </c>
      <c r="F33" s="47">
        <v>75</v>
      </c>
      <c r="G33" s="50"/>
      <c r="H33" s="54"/>
      <c r="I33" s="50"/>
      <c r="J33" s="50"/>
      <c r="K33" s="54"/>
      <c r="L33" s="50"/>
      <c r="M33" s="50"/>
      <c r="N33" s="64" t="s">
        <v>185</v>
      </c>
      <c r="O33" s="49" t="s">
        <v>237</v>
      </c>
      <c r="P33" s="50" t="s">
        <v>173</v>
      </c>
      <c r="Q33" s="50" t="s">
        <v>218</v>
      </c>
      <c r="R33" s="50"/>
    </row>
    <row r="34" spans="1:18" s="30" customFormat="1" ht="21.75" customHeight="1">
      <c r="A34" s="48" t="s">
        <v>238</v>
      </c>
      <c r="B34" s="49" t="s">
        <v>239</v>
      </c>
      <c r="C34" s="52" t="s">
        <v>176</v>
      </c>
      <c r="D34" s="49" t="s">
        <v>240</v>
      </c>
      <c r="E34" s="53" t="s">
        <v>216</v>
      </c>
      <c r="F34" s="47">
        <v>72.5</v>
      </c>
      <c r="G34" s="50"/>
      <c r="H34" s="54"/>
      <c r="I34" s="50"/>
      <c r="J34" s="50"/>
      <c r="K34" s="54"/>
      <c r="L34" s="50"/>
      <c r="M34" s="50"/>
      <c r="N34" s="64" t="s">
        <v>185</v>
      </c>
      <c r="O34" s="49" t="s">
        <v>241</v>
      </c>
      <c r="P34" s="50" t="s">
        <v>179</v>
      </c>
      <c r="Q34" s="50" t="s">
        <v>218</v>
      </c>
      <c r="R34" s="50"/>
    </row>
    <row r="35" spans="1:18" s="3" customFormat="1" ht="21.75" customHeight="1">
      <c r="A35" s="13" t="s">
        <v>242</v>
      </c>
      <c r="B35" s="16" t="s">
        <v>243</v>
      </c>
      <c r="C35" s="16"/>
      <c r="D35" s="18"/>
      <c r="E35" s="18"/>
      <c r="F35" s="47"/>
      <c r="G35" s="18"/>
      <c r="H35" s="18"/>
      <c r="I35" s="18"/>
      <c r="J35" s="18"/>
      <c r="K35" s="18"/>
      <c r="L35" s="18"/>
      <c r="M35" s="18"/>
      <c r="N35" s="18"/>
      <c r="O35" s="18"/>
      <c r="P35" s="18"/>
      <c r="Q35" s="18"/>
      <c r="R35" s="18"/>
    </row>
    <row r="36" spans="1:18" s="3" customFormat="1" ht="21.75" customHeight="1">
      <c r="A36" s="13" t="s">
        <v>244</v>
      </c>
      <c r="B36" s="16" t="s">
        <v>245</v>
      </c>
      <c r="C36" s="16"/>
      <c r="D36" s="18"/>
      <c r="E36" s="18"/>
      <c r="F36" s="47">
        <f>SUM(F37:F40)</f>
        <v>400</v>
      </c>
      <c r="G36" s="18"/>
      <c r="H36" s="18"/>
      <c r="I36" s="18"/>
      <c r="J36" s="18">
        <f>SUM(J37:J40)</f>
        <v>2</v>
      </c>
      <c r="K36" s="18">
        <f>SUM(K37:K40)</f>
        <v>200</v>
      </c>
      <c r="L36" s="18"/>
      <c r="M36" s="18"/>
      <c r="N36" s="18"/>
      <c r="O36" s="18"/>
      <c r="P36" s="18"/>
      <c r="Q36" s="18"/>
      <c r="R36" s="18"/>
    </row>
    <row r="37" spans="1:18" s="28" customFormat="1" ht="45" customHeight="1">
      <c r="A37" s="55">
        <v>1</v>
      </c>
      <c r="B37" s="56" t="s">
        <v>246</v>
      </c>
      <c r="C37" s="57" t="s">
        <v>152</v>
      </c>
      <c r="D37" s="58" t="s">
        <v>247</v>
      </c>
      <c r="E37" s="58" t="s">
        <v>248</v>
      </c>
      <c r="F37" s="47">
        <v>100</v>
      </c>
      <c r="G37" s="58"/>
      <c r="H37" s="58"/>
      <c r="I37" s="58"/>
      <c r="J37" s="58"/>
      <c r="K37" s="80"/>
      <c r="L37" s="58"/>
      <c r="M37" s="58"/>
      <c r="N37" s="58" t="s">
        <v>185</v>
      </c>
      <c r="O37" s="58" t="s">
        <v>249</v>
      </c>
      <c r="P37" s="58" t="s">
        <v>155</v>
      </c>
      <c r="Q37" s="58" t="s">
        <v>250</v>
      </c>
      <c r="R37" s="58"/>
    </row>
    <row r="38" spans="1:18" s="28" customFormat="1" ht="45" customHeight="1">
      <c r="A38" s="55">
        <v>1</v>
      </c>
      <c r="B38" s="56" t="s">
        <v>251</v>
      </c>
      <c r="C38" s="57" t="s">
        <v>152</v>
      </c>
      <c r="D38" s="58" t="s">
        <v>252</v>
      </c>
      <c r="E38" s="58" t="s">
        <v>248</v>
      </c>
      <c r="F38" s="47">
        <v>100</v>
      </c>
      <c r="G38" s="58"/>
      <c r="H38" s="58"/>
      <c r="I38" s="58"/>
      <c r="J38" s="58">
        <v>1</v>
      </c>
      <c r="K38" s="80">
        <v>100</v>
      </c>
      <c r="L38" s="58"/>
      <c r="M38" s="58"/>
      <c r="N38" s="58" t="s">
        <v>185</v>
      </c>
      <c r="O38" s="58" t="s">
        <v>253</v>
      </c>
      <c r="P38" s="58" t="s">
        <v>155</v>
      </c>
      <c r="Q38" s="58" t="s">
        <v>250</v>
      </c>
      <c r="R38" s="58"/>
    </row>
    <row r="39" spans="1:18" s="28" customFormat="1" ht="45" customHeight="1">
      <c r="A39" s="55">
        <v>1</v>
      </c>
      <c r="B39" s="56" t="s">
        <v>254</v>
      </c>
      <c r="C39" s="57" t="s">
        <v>176</v>
      </c>
      <c r="D39" s="58" t="s">
        <v>255</v>
      </c>
      <c r="E39" s="58" t="s">
        <v>248</v>
      </c>
      <c r="F39" s="47">
        <v>100</v>
      </c>
      <c r="G39" s="58"/>
      <c r="H39" s="58"/>
      <c r="I39" s="58"/>
      <c r="J39" s="58">
        <v>1</v>
      </c>
      <c r="K39" s="80">
        <v>100</v>
      </c>
      <c r="L39" s="58"/>
      <c r="M39" s="58"/>
      <c r="N39" s="58" t="s">
        <v>185</v>
      </c>
      <c r="O39" s="58" t="s">
        <v>256</v>
      </c>
      <c r="P39" s="58" t="s">
        <v>179</v>
      </c>
      <c r="Q39" s="58" t="s">
        <v>250</v>
      </c>
      <c r="R39" s="58"/>
    </row>
    <row r="40" spans="1:18" s="28" customFormat="1" ht="45" customHeight="1">
      <c r="A40" s="55">
        <v>1</v>
      </c>
      <c r="B40" s="56" t="s">
        <v>257</v>
      </c>
      <c r="C40" s="57" t="s">
        <v>146</v>
      </c>
      <c r="D40" s="58" t="s">
        <v>258</v>
      </c>
      <c r="E40" s="58" t="s">
        <v>248</v>
      </c>
      <c r="F40" s="47">
        <v>100</v>
      </c>
      <c r="G40" s="58"/>
      <c r="H40" s="58"/>
      <c r="I40" s="58"/>
      <c r="J40" s="58"/>
      <c r="K40" s="80"/>
      <c r="L40" s="58"/>
      <c r="M40" s="58"/>
      <c r="N40" s="58" t="s">
        <v>185</v>
      </c>
      <c r="O40" s="58" t="s">
        <v>259</v>
      </c>
      <c r="P40" s="58" t="s">
        <v>149</v>
      </c>
      <c r="Q40" s="58" t="s">
        <v>250</v>
      </c>
      <c r="R40" s="58"/>
    </row>
    <row r="41" spans="1:18" s="3" customFormat="1" ht="27.75" customHeight="1">
      <c r="A41" s="16" t="s">
        <v>260</v>
      </c>
      <c r="B41" s="16" t="s">
        <v>261</v>
      </c>
      <c r="C41" s="23"/>
      <c r="D41" s="18"/>
      <c r="E41" s="18"/>
      <c r="F41" s="47"/>
      <c r="G41" s="18"/>
      <c r="H41" s="18"/>
      <c r="I41" s="18"/>
      <c r="J41" s="18"/>
      <c r="K41" s="18"/>
      <c r="L41" s="18"/>
      <c r="M41" s="18"/>
      <c r="N41" s="18"/>
      <c r="O41" s="18"/>
      <c r="P41" s="18"/>
      <c r="Q41" s="18"/>
      <c r="R41" s="18"/>
    </row>
    <row r="42" spans="1:18" s="3" customFormat="1" ht="36.75" customHeight="1">
      <c r="A42" s="16" t="s">
        <v>262</v>
      </c>
      <c r="B42" s="16" t="s">
        <v>263</v>
      </c>
      <c r="C42" s="16"/>
      <c r="D42" s="18"/>
      <c r="E42" s="18"/>
      <c r="F42" s="47">
        <f>F43+F53+F61+F62+F71+F73+F160</f>
        <v>10017.240000000002</v>
      </c>
      <c r="G42" s="18"/>
      <c r="H42" s="18"/>
      <c r="I42" s="18"/>
      <c r="J42" s="18">
        <v>52</v>
      </c>
      <c r="K42" s="18">
        <f>K43+K53+K61+K62+K71+K73+K160</f>
        <v>2628</v>
      </c>
      <c r="L42" s="83">
        <v>8865</v>
      </c>
      <c r="M42" s="83">
        <v>31988</v>
      </c>
      <c r="N42" s="18"/>
      <c r="O42" s="18"/>
      <c r="P42" s="18"/>
      <c r="Q42" s="18"/>
      <c r="R42" s="18"/>
    </row>
    <row r="43" spans="1:18" s="3" customFormat="1" ht="36" customHeight="1">
      <c r="A43" s="16" t="s">
        <v>130</v>
      </c>
      <c r="B43" s="16" t="s">
        <v>264</v>
      </c>
      <c r="C43" s="16"/>
      <c r="D43" s="18"/>
      <c r="E43" s="18"/>
      <c r="F43" s="47">
        <f>SUM(,F44:F52)</f>
        <v>6287.93</v>
      </c>
      <c r="G43" s="47"/>
      <c r="H43" s="47"/>
      <c r="I43" s="47"/>
      <c r="J43" s="47">
        <f>SUM(,J44:J52)</f>
        <v>4</v>
      </c>
      <c r="K43" s="47">
        <f>SUM(,K44:K52)</f>
        <v>1288</v>
      </c>
      <c r="L43" s="47"/>
      <c r="M43" s="47"/>
      <c r="N43" s="18"/>
      <c r="O43" s="18"/>
      <c r="P43" s="18"/>
      <c r="Q43" s="18"/>
      <c r="R43" s="18"/>
    </row>
    <row r="44" spans="1:18" s="28" customFormat="1" ht="57" customHeight="1">
      <c r="A44" s="60" t="s">
        <v>132</v>
      </c>
      <c r="B44" s="65" t="s">
        <v>265</v>
      </c>
      <c r="C44" s="64" t="s">
        <v>266</v>
      </c>
      <c r="D44" s="64" t="s">
        <v>267</v>
      </c>
      <c r="E44" s="64"/>
      <c r="F44" s="66">
        <v>286</v>
      </c>
      <c r="G44" s="64"/>
      <c r="H44" s="64"/>
      <c r="I44" s="64"/>
      <c r="J44" s="64"/>
      <c r="K44" s="64"/>
      <c r="L44" s="64"/>
      <c r="M44" s="64"/>
      <c r="N44" s="84" t="s">
        <v>185</v>
      </c>
      <c r="O44" s="64" t="s">
        <v>268</v>
      </c>
      <c r="P44" s="64" t="s">
        <v>269</v>
      </c>
      <c r="Q44" s="64" t="s">
        <v>269</v>
      </c>
      <c r="R44" s="64"/>
    </row>
    <row r="45" spans="1:18" s="28" customFormat="1" ht="57" customHeight="1">
      <c r="A45" s="60" t="s">
        <v>189</v>
      </c>
      <c r="B45" s="65" t="s">
        <v>270</v>
      </c>
      <c r="C45" s="64" t="s">
        <v>271</v>
      </c>
      <c r="D45" s="64" t="s">
        <v>272</v>
      </c>
      <c r="E45" s="64"/>
      <c r="F45" s="66">
        <v>143</v>
      </c>
      <c r="G45" s="64"/>
      <c r="H45" s="64"/>
      <c r="I45" s="64"/>
      <c r="J45" s="64"/>
      <c r="K45" s="64"/>
      <c r="L45" s="64"/>
      <c r="M45" s="64"/>
      <c r="N45" s="84" t="s">
        <v>185</v>
      </c>
      <c r="O45" s="64" t="s">
        <v>273</v>
      </c>
      <c r="P45" s="64" t="s">
        <v>269</v>
      </c>
      <c r="Q45" s="64" t="s">
        <v>269</v>
      </c>
      <c r="R45" s="64"/>
    </row>
    <row r="46" spans="1:18" s="28" customFormat="1" ht="57" customHeight="1">
      <c r="A46" s="60" t="s">
        <v>195</v>
      </c>
      <c r="B46" s="65" t="s">
        <v>274</v>
      </c>
      <c r="C46" s="64" t="s">
        <v>275</v>
      </c>
      <c r="D46" s="64" t="s">
        <v>276</v>
      </c>
      <c r="E46" s="64"/>
      <c r="F46" s="66">
        <v>374</v>
      </c>
      <c r="G46" s="64"/>
      <c r="H46" s="64"/>
      <c r="I46" s="64"/>
      <c r="J46" s="64"/>
      <c r="K46" s="64"/>
      <c r="L46" s="64"/>
      <c r="M46" s="64"/>
      <c r="N46" s="84" t="s">
        <v>185</v>
      </c>
      <c r="O46" s="64" t="s">
        <v>277</v>
      </c>
      <c r="P46" s="64" t="s">
        <v>269</v>
      </c>
      <c r="Q46" s="64" t="s">
        <v>269</v>
      </c>
      <c r="R46" s="64"/>
    </row>
    <row r="47" spans="1:18" s="27" customFormat="1" ht="67.5" customHeight="1">
      <c r="A47" s="60" t="s">
        <v>278</v>
      </c>
      <c r="B47" s="67" t="s">
        <v>279</v>
      </c>
      <c r="C47" s="68" t="s">
        <v>280</v>
      </c>
      <c r="D47" s="69" t="s">
        <v>281</v>
      </c>
      <c r="E47" s="69" t="s">
        <v>282</v>
      </c>
      <c r="F47" s="70">
        <v>281.7</v>
      </c>
      <c r="G47" s="68"/>
      <c r="H47" s="68"/>
      <c r="I47" s="68"/>
      <c r="J47" s="68">
        <v>2</v>
      </c>
      <c r="K47" s="68">
        <v>388</v>
      </c>
      <c r="L47" s="85"/>
      <c r="M47" s="85"/>
      <c r="N47" s="50" t="s">
        <v>283</v>
      </c>
      <c r="O47" s="69" t="s">
        <v>284</v>
      </c>
      <c r="P47" s="50" t="s">
        <v>285</v>
      </c>
      <c r="Q47" s="50" t="s">
        <v>269</v>
      </c>
      <c r="R47" s="68"/>
    </row>
    <row r="48" spans="1:18" s="27" customFormat="1" ht="67.5" customHeight="1">
      <c r="A48" s="60" t="s">
        <v>203</v>
      </c>
      <c r="B48" s="71" t="s">
        <v>286</v>
      </c>
      <c r="C48" s="50" t="s">
        <v>287</v>
      </c>
      <c r="D48" s="72" t="s">
        <v>288</v>
      </c>
      <c r="E48" s="72"/>
      <c r="F48" s="51">
        <v>356.23</v>
      </c>
      <c r="G48" s="50"/>
      <c r="H48" s="50"/>
      <c r="I48" s="50"/>
      <c r="J48" s="50"/>
      <c r="K48" s="50"/>
      <c r="L48" s="86"/>
      <c r="M48" s="86"/>
      <c r="N48" s="50" t="s">
        <v>185</v>
      </c>
      <c r="O48" s="72" t="s">
        <v>288</v>
      </c>
      <c r="P48" s="50" t="s">
        <v>289</v>
      </c>
      <c r="Q48" s="50" t="s">
        <v>269</v>
      </c>
      <c r="R48" s="50"/>
    </row>
    <row r="49" spans="1:18" s="28" customFormat="1" ht="48" customHeight="1">
      <c r="A49" s="60" t="s">
        <v>290</v>
      </c>
      <c r="B49" s="61" t="s">
        <v>291</v>
      </c>
      <c r="C49" s="52" t="s">
        <v>292</v>
      </c>
      <c r="D49" s="62" t="s">
        <v>293</v>
      </c>
      <c r="E49" s="62"/>
      <c r="F49" s="63">
        <v>400</v>
      </c>
      <c r="G49" s="64"/>
      <c r="H49" s="64"/>
      <c r="I49" s="64"/>
      <c r="J49" s="64">
        <v>1</v>
      </c>
      <c r="K49" s="82">
        <v>200</v>
      </c>
      <c r="L49" s="64"/>
      <c r="M49" s="64"/>
      <c r="N49" s="64" t="s">
        <v>294</v>
      </c>
      <c r="O49" s="62" t="s">
        <v>293</v>
      </c>
      <c r="P49" s="64" t="s">
        <v>295</v>
      </c>
      <c r="Q49" s="64" t="s">
        <v>188</v>
      </c>
      <c r="R49" s="64"/>
    </row>
    <row r="50" spans="1:18" s="28" customFormat="1" ht="89.25">
      <c r="A50" s="60" t="s">
        <v>296</v>
      </c>
      <c r="B50" s="61" t="s">
        <v>297</v>
      </c>
      <c r="C50" s="52" t="s">
        <v>183</v>
      </c>
      <c r="D50" s="62" t="s">
        <v>298</v>
      </c>
      <c r="E50" s="62"/>
      <c r="F50" s="63">
        <v>400</v>
      </c>
      <c r="G50" s="64"/>
      <c r="H50" s="64"/>
      <c r="I50" s="64"/>
      <c r="J50" s="64"/>
      <c r="K50" s="82"/>
      <c r="L50" s="64"/>
      <c r="M50" s="64"/>
      <c r="N50" s="64" t="s">
        <v>299</v>
      </c>
      <c r="O50" s="62" t="s">
        <v>298</v>
      </c>
      <c r="P50" s="64" t="s">
        <v>300</v>
      </c>
      <c r="Q50" s="64" t="s">
        <v>188</v>
      </c>
      <c r="R50" s="64"/>
    </row>
    <row r="51" spans="1:18" s="28" customFormat="1" ht="60.75" customHeight="1">
      <c r="A51" s="60" t="s">
        <v>301</v>
      </c>
      <c r="B51" s="61" t="s">
        <v>302</v>
      </c>
      <c r="C51" s="52" t="s">
        <v>170</v>
      </c>
      <c r="D51" s="62" t="s">
        <v>303</v>
      </c>
      <c r="E51" s="62"/>
      <c r="F51" s="63">
        <v>3347</v>
      </c>
      <c r="G51" s="64"/>
      <c r="H51" s="64"/>
      <c r="I51" s="64"/>
      <c r="J51" s="64"/>
      <c r="K51" s="82"/>
      <c r="L51" s="64"/>
      <c r="M51" s="64"/>
      <c r="N51" s="64" t="s">
        <v>185</v>
      </c>
      <c r="O51" s="62" t="s">
        <v>304</v>
      </c>
      <c r="P51" s="64" t="s">
        <v>305</v>
      </c>
      <c r="Q51" s="64" t="s">
        <v>188</v>
      </c>
      <c r="R51" s="64"/>
    </row>
    <row r="52" spans="1:18" s="28" customFormat="1" ht="90" customHeight="1">
      <c r="A52" s="60" t="s">
        <v>306</v>
      </c>
      <c r="B52" s="61" t="s">
        <v>307</v>
      </c>
      <c r="C52" s="52" t="s">
        <v>170</v>
      </c>
      <c r="D52" s="62" t="s">
        <v>308</v>
      </c>
      <c r="E52" s="62"/>
      <c r="F52" s="63">
        <v>700</v>
      </c>
      <c r="G52" s="64"/>
      <c r="H52" s="64"/>
      <c r="I52" s="64"/>
      <c r="J52" s="64">
        <v>1</v>
      </c>
      <c r="K52" s="82">
        <v>700</v>
      </c>
      <c r="L52" s="64"/>
      <c r="M52" s="64"/>
      <c r="N52" s="64" t="s">
        <v>185</v>
      </c>
      <c r="O52" s="62" t="s">
        <v>309</v>
      </c>
      <c r="P52" s="64" t="s">
        <v>305</v>
      </c>
      <c r="Q52" s="64" t="s">
        <v>310</v>
      </c>
      <c r="R52" s="64"/>
    </row>
    <row r="53" spans="1:18" s="3" customFormat="1" ht="34.5" customHeight="1">
      <c r="A53" s="16" t="s">
        <v>180</v>
      </c>
      <c r="B53" s="16" t="s">
        <v>311</v>
      </c>
      <c r="C53" s="16"/>
      <c r="D53" s="18"/>
      <c r="E53" s="18"/>
      <c r="F53" s="47">
        <f>SUM(F54:F60)</f>
        <v>966.5600000000001</v>
      </c>
      <c r="G53" s="18"/>
      <c r="H53" s="18"/>
      <c r="I53" s="18"/>
      <c r="J53" s="18"/>
      <c r="K53" s="18"/>
      <c r="L53" s="83">
        <f>SUM(L54:L60)</f>
        <v>8865</v>
      </c>
      <c r="M53" s="83">
        <f>SUM(M54:M60)</f>
        <v>31988</v>
      </c>
      <c r="N53" s="18"/>
      <c r="O53" s="18"/>
      <c r="P53" s="18"/>
      <c r="Q53" s="18"/>
      <c r="R53" s="18"/>
    </row>
    <row r="54" spans="1:18" s="28" customFormat="1" ht="57" customHeight="1">
      <c r="A54" s="60" t="s">
        <v>132</v>
      </c>
      <c r="B54" s="65" t="s">
        <v>312</v>
      </c>
      <c r="C54" s="64" t="s">
        <v>313</v>
      </c>
      <c r="D54" s="64" t="s">
        <v>314</v>
      </c>
      <c r="E54" s="64"/>
      <c r="F54" s="66">
        <v>44.23</v>
      </c>
      <c r="G54" s="64"/>
      <c r="H54" s="64"/>
      <c r="I54" s="64"/>
      <c r="J54" s="64"/>
      <c r="K54" s="64"/>
      <c r="L54" s="64">
        <v>60</v>
      </c>
      <c r="M54" s="64">
        <v>216</v>
      </c>
      <c r="N54" s="84" t="s">
        <v>283</v>
      </c>
      <c r="O54" s="64" t="s">
        <v>314</v>
      </c>
      <c r="P54" s="64" t="s">
        <v>167</v>
      </c>
      <c r="Q54" s="64" t="s">
        <v>315</v>
      </c>
      <c r="R54" s="64"/>
    </row>
    <row r="55" spans="1:18" s="28" customFormat="1" ht="46.5" customHeight="1">
      <c r="A55" s="60" t="s">
        <v>189</v>
      </c>
      <c r="B55" s="65" t="s">
        <v>316</v>
      </c>
      <c r="C55" s="64" t="s">
        <v>317</v>
      </c>
      <c r="D55" s="64" t="s">
        <v>318</v>
      </c>
      <c r="E55" s="64" t="s">
        <v>319</v>
      </c>
      <c r="F55" s="66">
        <v>363.2</v>
      </c>
      <c r="G55" s="64"/>
      <c r="H55" s="64"/>
      <c r="I55" s="64"/>
      <c r="J55" s="64"/>
      <c r="K55" s="64"/>
      <c r="L55" s="64">
        <v>3730</v>
      </c>
      <c r="M55" s="87">
        <v>13434</v>
      </c>
      <c r="N55" s="84" t="s">
        <v>185</v>
      </c>
      <c r="O55" s="64" t="s">
        <v>318</v>
      </c>
      <c r="P55" s="64" t="s">
        <v>315</v>
      </c>
      <c r="Q55" s="64" t="s">
        <v>315</v>
      </c>
      <c r="R55" s="64"/>
    </row>
    <row r="56" spans="1:18" s="28" customFormat="1" ht="45" customHeight="1">
      <c r="A56" s="60" t="s">
        <v>195</v>
      </c>
      <c r="B56" s="65" t="s">
        <v>320</v>
      </c>
      <c r="C56" s="64" t="s">
        <v>317</v>
      </c>
      <c r="D56" s="64" t="s">
        <v>321</v>
      </c>
      <c r="E56" s="64" t="s">
        <v>322</v>
      </c>
      <c r="F56" s="66">
        <v>199.76</v>
      </c>
      <c r="G56" s="64"/>
      <c r="H56" s="64"/>
      <c r="I56" s="64"/>
      <c r="J56" s="64"/>
      <c r="K56" s="64"/>
      <c r="L56" s="64">
        <v>2670</v>
      </c>
      <c r="M56" s="87">
        <v>9642</v>
      </c>
      <c r="N56" s="84" t="s">
        <v>185</v>
      </c>
      <c r="O56" s="64" t="s">
        <v>321</v>
      </c>
      <c r="P56" s="64" t="s">
        <v>315</v>
      </c>
      <c r="Q56" s="64" t="s">
        <v>315</v>
      </c>
      <c r="R56" s="64"/>
    </row>
    <row r="57" spans="1:18" s="28" customFormat="1" ht="42" customHeight="1">
      <c r="A57" s="60" t="s">
        <v>278</v>
      </c>
      <c r="B57" s="65" t="s">
        <v>323</v>
      </c>
      <c r="C57" s="64" t="s">
        <v>317</v>
      </c>
      <c r="D57" s="64" t="s">
        <v>324</v>
      </c>
      <c r="E57" s="64" t="s">
        <v>325</v>
      </c>
      <c r="F57" s="66">
        <v>50</v>
      </c>
      <c r="G57" s="64"/>
      <c r="H57" s="64"/>
      <c r="I57" s="64"/>
      <c r="J57" s="64"/>
      <c r="K57" s="64"/>
      <c r="L57" s="64">
        <v>130</v>
      </c>
      <c r="M57" s="87">
        <v>480</v>
      </c>
      <c r="N57" s="84" t="s">
        <v>185</v>
      </c>
      <c r="O57" s="64" t="s">
        <v>324</v>
      </c>
      <c r="P57" s="64" t="s">
        <v>315</v>
      </c>
      <c r="Q57" s="64" t="s">
        <v>315</v>
      </c>
      <c r="R57" s="64"/>
    </row>
    <row r="58" spans="1:18" s="28" customFormat="1" ht="39.75" customHeight="1">
      <c r="A58" s="60" t="s">
        <v>203</v>
      </c>
      <c r="B58" s="65" t="s">
        <v>326</v>
      </c>
      <c r="C58" s="64" t="s">
        <v>317</v>
      </c>
      <c r="D58" s="64" t="s">
        <v>327</v>
      </c>
      <c r="E58" s="64" t="s">
        <v>328</v>
      </c>
      <c r="F58" s="66">
        <v>33.6</v>
      </c>
      <c r="G58" s="64"/>
      <c r="H58" s="64"/>
      <c r="I58" s="64"/>
      <c r="J58" s="64"/>
      <c r="K58" s="64"/>
      <c r="L58" s="64">
        <v>160</v>
      </c>
      <c r="M58" s="87">
        <v>588</v>
      </c>
      <c r="N58" s="84" t="s">
        <v>185</v>
      </c>
      <c r="O58" s="64" t="s">
        <v>327</v>
      </c>
      <c r="P58" s="64" t="s">
        <v>315</v>
      </c>
      <c r="Q58" s="64" t="s">
        <v>315</v>
      </c>
      <c r="R58" s="64"/>
    </row>
    <row r="59" spans="1:18" s="28" customFormat="1" ht="36.75" customHeight="1">
      <c r="A59" s="60" t="s">
        <v>290</v>
      </c>
      <c r="B59" s="65" t="s">
        <v>329</v>
      </c>
      <c r="C59" s="64" t="s">
        <v>317</v>
      </c>
      <c r="D59" s="64" t="s">
        <v>330</v>
      </c>
      <c r="E59" s="64" t="s">
        <v>331</v>
      </c>
      <c r="F59" s="66">
        <v>255.77</v>
      </c>
      <c r="G59" s="64"/>
      <c r="H59" s="64"/>
      <c r="I59" s="64"/>
      <c r="J59" s="64"/>
      <c r="K59" s="64"/>
      <c r="L59" s="64">
        <v>375</v>
      </c>
      <c r="M59" s="87">
        <v>1350</v>
      </c>
      <c r="N59" s="84" t="s">
        <v>185</v>
      </c>
      <c r="O59" s="64" t="s">
        <v>330</v>
      </c>
      <c r="P59" s="64" t="s">
        <v>315</v>
      </c>
      <c r="Q59" s="64" t="s">
        <v>315</v>
      </c>
      <c r="R59" s="64"/>
    </row>
    <row r="60" spans="1:18" s="28" customFormat="1" ht="42" customHeight="1">
      <c r="A60" s="60" t="s">
        <v>296</v>
      </c>
      <c r="B60" s="65" t="s">
        <v>332</v>
      </c>
      <c r="C60" s="64" t="s">
        <v>317</v>
      </c>
      <c r="D60" s="64" t="s">
        <v>333</v>
      </c>
      <c r="E60" s="64" t="s">
        <v>334</v>
      </c>
      <c r="F60" s="66">
        <v>20</v>
      </c>
      <c r="G60" s="64"/>
      <c r="H60" s="64"/>
      <c r="I60" s="64"/>
      <c r="J60" s="64"/>
      <c r="K60" s="64"/>
      <c r="L60" s="64">
        <v>1740</v>
      </c>
      <c r="M60" s="87">
        <v>6278</v>
      </c>
      <c r="N60" s="84" t="s">
        <v>185</v>
      </c>
      <c r="O60" s="64" t="s">
        <v>333</v>
      </c>
      <c r="P60" s="64" t="s">
        <v>315</v>
      </c>
      <c r="Q60" s="64" t="s">
        <v>315</v>
      </c>
      <c r="R60" s="64"/>
    </row>
    <row r="61" spans="1:18" s="3" customFormat="1" ht="76.5">
      <c r="A61" s="16" t="s">
        <v>208</v>
      </c>
      <c r="B61" s="16" t="s">
        <v>335</v>
      </c>
      <c r="C61" s="16"/>
      <c r="D61" s="18"/>
      <c r="E61" s="18"/>
      <c r="F61" s="47"/>
      <c r="G61" s="18"/>
      <c r="H61" s="18"/>
      <c r="I61" s="18"/>
      <c r="J61" s="18"/>
      <c r="K61" s="18"/>
      <c r="L61" s="18"/>
      <c r="M61" s="18"/>
      <c r="N61" s="18"/>
      <c r="O61" s="18"/>
      <c r="P61" s="18"/>
      <c r="Q61" s="18"/>
      <c r="R61" s="18"/>
    </row>
    <row r="62" spans="1:18" s="3" customFormat="1" ht="30" customHeight="1">
      <c r="A62" s="16" t="s">
        <v>210</v>
      </c>
      <c r="B62" s="16" t="s">
        <v>336</v>
      </c>
      <c r="C62" s="16"/>
      <c r="D62" s="18"/>
      <c r="E62" s="18"/>
      <c r="F62" s="73">
        <f>SUM(F63:F70)</f>
        <v>687.75</v>
      </c>
      <c r="G62" s="18"/>
      <c r="H62" s="18"/>
      <c r="I62" s="18"/>
      <c r="J62" s="18"/>
      <c r="K62" s="18"/>
      <c r="L62" s="83">
        <f>SUM(L63:L70)</f>
        <v>4145</v>
      </c>
      <c r="M62" s="88">
        <f>SUM(M63:M70)</f>
        <v>14507.5</v>
      </c>
      <c r="N62" s="83"/>
      <c r="O62" s="83"/>
      <c r="P62" s="18"/>
      <c r="Q62" s="18"/>
      <c r="R62" s="18"/>
    </row>
    <row r="63" spans="1:18" s="28" customFormat="1" ht="36" customHeight="1">
      <c r="A63" s="60" t="s">
        <v>132</v>
      </c>
      <c r="B63" s="71" t="s">
        <v>337</v>
      </c>
      <c r="C63" s="58" t="s">
        <v>137</v>
      </c>
      <c r="D63" s="64" t="s">
        <v>338</v>
      </c>
      <c r="E63" s="64" t="s">
        <v>339</v>
      </c>
      <c r="F63" s="66">
        <v>25</v>
      </c>
      <c r="G63" s="74"/>
      <c r="H63" s="64"/>
      <c r="I63" s="64"/>
      <c r="J63" s="64"/>
      <c r="K63" s="64"/>
      <c r="L63" s="64">
        <v>140</v>
      </c>
      <c r="M63" s="74">
        <f aca="true" t="shared" si="0" ref="M63:M70">L63*3.5</f>
        <v>490</v>
      </c>
      <c r="N63" s="58" t="s">
        <v>185</v>
      </c>
      <c r="O63" s="64" t="s">
        <v>340</v>
      </c>
      <c r="P63" s="58" t="s">
        <v>142</v>
      </c>
      <c r="Q63" s="64" t="s">
        <v>341</v>
      </c>
      <c r="R63" s="64"/>
    </row>
    <row r="64" spans="1:18" s="28" customFormat="1" ht="30" customHeight="1">
      <c r="A64" s="60" t="s">
        <v>189</v>
      </c>
      <c r="B64" s="71" t="s">
        <v>342</v>
      </c>
      <c r="C64" s="58" t="s">
        <v>146</v>
      </c>
      <c r="D64" s="64" t="s">
        <v>338</v>
      </c>
      <c r="E64" s="64" t="s">
        <v>339</v>
      </c>
      <c r="F64" s="66">
        <v>50</v>
      </c>
      <c r="G64" s="74"/>
      <c r="H64" s="64"/>
      <c r="I64" s="64"/>
      <c r="J64" s="64"/>
      <c r="K64" s="64"/>
      <c r="L64" s="64">
        <v>230</v>
      </c>
      <c r="M64" s="74">
        <f t="shared" si="0"/>
        <v>805</v>
      </c>
      <c r="N64" s="58" t="s">
        <v>185</v>
      </c>
      <c r="O64" s="64" t="s">
        <v>343</v>
      </c>
      <c r="P64" s="58" t="s">
        <v>149</v>
      </c>
      <c r="Q64" s="64" t="s">
        <v>341</v>
      </c>
      <c r="R64" s="64"/>
    </row>
    <row r="65" spans="1:18" s="28" customFormat="1" ht="30" customHeight="1">
      <c r="A65" s="60" t="s">
        <v>195</v>
      </c>
      <c r="B65" s="71" t="s">
        <v>344</v>
      </c>
      <c r="C65" s="58" t="s">
        <v>152</v>
      </c>
      <c r="D65" s="64" t="s">
        <v>338</v>
      </c>
      <c r="E65" s="64" t="s">
        <v>339</v>
      </c>
      <c r="F65" s="66">
        <v>70</v>
      </c>
      <c r="G65" s="74"/>
      <c r="H65" s="64"/>
      <c r="I65" s="64"/>
      <c r="J65" s="64"/>
      <c r="K65" s="64"/>
      <c r="L65" s="64">
        <v>415</v>
      </c>
      <c r="M65" s="74">
        <f t="shared" si="0"/>
        <v>1452.5</v>
      </c>
      <c r="N65" s="58" t="s">
        <v>185</v>
      </c>
      <c r="O65" s="64" t="s">
        <v>345</v>
      </c>
      <c r="P65" s="58" t="s">
        <v>155</v>
      </c>
      <c r="Q65" s="64" t="s">
        <v>341</v>
      </c>
      <c r="R65" s="64"/>
    </row>
    <row r="66" spans="1:18" s="28" customFormat="1" ht="30" customHeight="1">
      <c r="A66" s="60" t="s">
        <v>278</v>
      </c>
      <c r="B66" s="71" t="s">
        <v>346</v>
      </c>
      <c r="C66" s="58" t="s">
        <v>158</v>
      </c>
      <c r="D66" s="64" t="s">
        <v>338</v>
      </c>
      <c r="E66" s="64" t="s">
        <v>339</v>
      </c>
      <c r="F66" s="66">
        <v>60</v>
      </c>
      <c r="G66" s="74"/>
      <c r="H66" s="64"/>
      <c r="I66" s="64"/>
      <c r="J66" s="64"/>
      <c r="K66" s="64"/>
      <c r="L66" s="64">
        <v>370</v>
      </c>
      <c r="M66" s="74">
        <f t="shared" si="0"/>
        <v>1295</v>
      </c>
      <c r="N66" s="58" t="s">
        <v>185</v>
      </c>
      <c r="O66" s="64" t="s">
        <v>347</v>
      </c>
      <c r="P66" s="58" t="s">
        <v>161</v>
      </c>
      <c r="Q66" s="64" t="s">
        <v>341</v>
      </c>
      <c r="R66" s="64"/>
    </row>
    <row r="67" spans="1:18" s="28" customFormat="1" ht="30" customHeight="1">
      <c r="A67" s="60" t="s">
        <v>203</v>
      </c>
      <c r="B67" s="71" t="s">
        <v>348</v>
      </c>
      <c r="C67" s="58" t="s">
        <v>164</v>
      </c>
      <c r="D67" s="64" t="s">
        <v>338</v>
      </c>
      <c r="E67" s="64" t="s">
        <v>339</v>
      </c>
      <c r="F67" s="66">
        <v>60</v>
      </c>
      <c r="G67" s="74"/>
      <c r="H67" s="64"/>
      <c r="I67" s="64"/>
      <c r="J67" s="64"/>
      <c r="K67" s="64"/>
      <c r="L67" s="64">
        <v>370</v>
      </c>
      <c r="M67" s="74">
        <f t="shared" si="0"/>
        <v>1295</v>
      </c>
      <c r="N67" s="58" t="s">
        <v>185</v>
      </c>
      <c r="O67" s="64" t="s">
        <v>347</v>
      </c>
      <c r="P67" s="58" t="s">
        <v>167</v>
      </c>
      <c r="Q67" s="64" t="s">
        <v>341</v>
      </c>
      <c r="R67" s="64"/>
    </row>
    <row r="68" spans="1:18" s="28" customFormat="1" ht="30" customHeight="1">
      <c r="A68" s="60" t="s">
        <v>290</v>
      </c>
      <c r="B68" s="71" t="s">
        <v>349</v>
      </c>
      <c r="C68" s="58" t="s">
        <v>231</v>
      </c>
      <c r="D68" s="64" t="s">
        <v>338</v>
      </c>
      <c r="E68" s="64" t="s">
        <v>339</v>
      </c>
      <c r="F68" s="66">
        <v>106</v>
      </c>
      <c r="G68" s="74"/>
      <c r="H68" s="64"/>
      <c r="I68" s="64"/>
      <c r="J68" s="64"/>
      <c r="K68" s="64"/>
      <c r="L68" s="64">
        <v>670</v>
      </c>
      <c r="M68" s="74">
        <f t="shared" si="0"/>
        <v>2345</v>
      </c>
      <c r="N68" s="58" t="s">
        <v>185</v>
      </c>
      <c r="O68" s="64" t="s">
        <v>350</v>
      </c>
      <c r="P68" s="58" t="s">
        <v>234</v>
      </c>
      <c r="Q68" s="64" t="s">
        <v>341</v>
      </c>
      <c r="R68" s="64"/>
    </row>
    <row r="69" spans="1:18" s="28" customFormat="1" ht="30" customHeight="1">
      <c r="A69" s="60" t="s">
        <v>296</v>
      </c>
      <c r="B69" s="71" t="s">
        <v>351</v>
      </c>
      <c r="C69" s="58" t="s">
        <v>170</v>
      </c>
      <c r="D69" s="64" t="s">
        <v>338</v>
      </c>
      <c r="E69" s="64" t="s">
        <v>339</v>
      </c>
      <c r="F69" s="66">
        <v>188.75</v>
      </c>
      <c r="G69" s="74"/>
      <c r="H69" s="64"/>
      <c r="I69" s="64"/>
      <c r="J69" s="64"/>
      <c r="K69" s="64"/>
      <c r="L69" s="64">
        <v>1170</v>
      </c>
      <c r="M69" s="74">
        <f t="shared" si="0"/>
        <v>4095</v>
      </c>
      <c r="N69" s="58" t="s">
        <v>185</v>
      </c>
      <c r="O69" s="64" t="s">
        <v>352</v>
      </c>
      <c r="P69" s="58" t="s">
        <v>173</v>
      </c>
      <c r="Q69" s="64" t="s">
        <v>341</v>
      </c>
      <c r="R69" s="64"/>
    </row>
    <row r="70" spans="1:18" s="28" customFormat="1" ht="30" customHeight="1">
      <c r="A70" s="60" t="s">
        <v>301</v>
      </c>
      <c r="B70" s="71" t="s">
        <v>353</v>
      </c>
      <c r="C70" s="58" t="s">
        <v>176</v>
      </c>
      <c r="D70" s="64" t="s">
        <v>338</v>
      </c>
      <c r="E70" s="64" t="s">
        <v>339</v>
      </c>
      <c r="F70" s="66">
        <v>128</v>
      </c>
      <c r="G70" s="74"/>
      <c r="H70" s="64"/>
      <c r="I70" s="64"/>
      <c r="J70" s="64"/>
      <c r="K70" s="64"/>
      <c r="L70" s="64">
        <v>780</v>
      </c>
      <c r="M70" s="74">
        <f t="shared" si="0"/>
        <v>2730</v>
      </c>
      <c r="N70" s="58" t="s">
        <v>185</v>
      </c>
      <c r="O70" s="64" t="s">
        <v>354</v>
      </c>
      <c r="P70" s="58" t="s">
        <v>179</v>
      </c>
      <c r="Q70" s="64" t="s">
        <v>341</v>
      </c>
      <c r="R70" s="64"/>
    </row>
    <row r="71" spans="1:18" s="3" customFormat="1" ht="30.75" customHeight="1">
      <c r="A71" s="16" t="s">
        <v>242</v>
      </c>
      <c r="B71" s="16" t="s">
        <v>355</v>
      </c>
      <c r="C71" s="16"/>
      <c r="D71" s="18"/>
      <c r="E71" s="18"/>
      <c r="F71" s="47">
        <f>SUM(F72)</f>
        <v>75</v>
      </c>
      <c r="G71" s="18"/>
      <c r="H71" s="18"/>
      <c r="I71" s="18"/>
      <c r="J71" s="18"/>
      <c r="K71" s="18"/>
      <c r="L71" s="18">
        <f>SUM(L72)</f>
        <v>100</v>
      </c>
      <c r="M71" s="18">
        <f>SUM(M72)</f>
        <v>100</v>
      </c>
      <c r="N71" s="18"/>
      <c r="O71" s="18"/>
      <c r="P71" s="18"/>
      <c r="Q71" s="18"/>
      <c r="R71" s="18"/>
    </row>
    <row r="72" spans="1:18" s="27" customFormat="1" ht="63" customHeight="1">
      <c r="A72" s="68">
        <v>1</v>
      </c>
      <c r="B72" s="71" t="s">
        <v>356</v>
      </c>
      <c r="C72" s="68" t="s">
        <v>317</v>
      </c>
      <c r="D72" s="68" t="s">
        <v>357</v>
      </c>
      <c r="E72" s="68" t="s">
        <v>358</v>
      </c>
      <c r="F72" s="70">
        <v>75</v>
      </c>
      <c r="G72" s="90"/>
      <c r="H72" s="68"/>
      <c r="I72" s="68"/>
      <c r="J72" s="68"/>
      <c r="K72" s="68"/>
      <c r="L72" s="68">
        <v>100</v>
      </c>
      <c r="M72" s="68">
        <v>100</v>
      </c>
      <c r="N72" s="68" t="s">
        <v>185</v>
      </c>
      <c r="O72" s="68" t="s">
        <v>357</v>
      </c>
      <c r="P72" s="68" t="s">
        <v>269</v>
      </c>
      <c r="Q72" s="68" t="s">
        <v>269</v>
      </c>
      <c r="R72" s="68"/>
    </row>
    <row r="73" spans="1:18" s="3" customFormat="1" ht="34.5" customHeight="1">
      <c r="A73" s="16" t="s">
        <v>244</v>
      </c>
      <c r="B73" s="16" t="s">
        <v>359</v>
      </c>
      <c r="C73" s="16"/>
      <c r="D73" s="18"/>
      <c r="E73" s="18"/>
      <c r="F73" s="47">
        <f>SUM(,F74)</f>
        <v>2000</v>
      </c>
      <c r="G73" s="18"/>
      <c r="H73" s="18"/>
      <c r="I73" s="18"/>
      <c r="J73" s="18">
        <f>SUM(J74)</f>
        <v>52</v>
      </c>
      <c r="K73" s="18">
        <f>SUM(K74)</f>
        <v>1340</v>
      </c>
      <c r="L73" s="18">
        <f>SUM(L74)</f>
        <v>2970</v>
      </c>
      <c r="M73" s="18">
        <f>SUM(M74)</f>
        <v>11754</v>
      </c>
      <c r="N73" s="18"/>
      <c r="O73" s="18"/>
      <c r="P73" s="18"/>
      <c r="Q73" s="18"/>
      <c r="R73" s="18"/>
    </row>
    <row r="74" spans="1:18" s="31" customFormat="1" ht="45" customHeight="1">
      <c r="A74" s="60" t="s">
        <v>132</v>
      </c>
      <c r="B74" s="71" t="s">
        <v>360</v>
      </c>
      <c r="C74" s="68" t="s">
        <v>317</v>
      </c>
      <c r="D74" s="91" t="s">
        <v>361</v>
      </c>
      <c r="E74" s="91"/>
      <c r="F74" s="66">
        <f>SUM(F75:F159)</f>
        <v>2000</v>
      </c>
      <c r="G74" s="64"/>
      <c r="H74" s="64"/>
      <c r="I74" s="64"/>
      <c r="J74" s="64">
        <v>52</v>
      </c>
      <c r="K74" s="64">
        <f>SUM(K75:K157)</f>
        <v>1340</v>
      </c>
      <c r="L74" s="64">
        <f>SUM(L75:L157)</f>
        <v>2970</v>
      </c>
      <c r="M74" s="64">
        <f>SUM(M75:M157)</f>
        <v>11754</v>
      </c>
      <c r="N74" s="64"/>
      <c r="O74" s="64" t="s">
        <v>362</v>
      </c>
      <c r="P74" s="64" t="s">
        <v>363</v>
      </c>
      <c r="Q74" s="64" t="s">
        <v>269</v>
      </c>
      <c r="R74" s="64"/>
    </row>
    <row r="75" spans="1:18" s="31" customFormat="1" ht="42.75" customHeight="1">
      <c r="A75" s="92" t="s">
        <v>135</v>
      </c>
      <c r="B75" s="71" t="s">
        <v>364</v>
      </c>
      <c r="C75" s="93" t="s">
        <v>365</v>
      </c>
      <c r="D75" s="91" t="s">
        <v>366</v>
      </c>
      <c r="E75" s="64" t="s">
        <v>367</v>
      </c>
      <c r="F75" s="66">
        <v>20</v>
      </c>
      <c r="G75" s="64"/>
      <c r="H75" s="64"/>
      <c r="I75" s="64"/>
      <c r="J75" s="64">
        <v>1</v>
      </c>
      <c r="K75" s="64">
        <f>F75</f>
        <v>20</v>
      </c>
      <c r="L75" s="86">
        <v>30</v>
      </c>
      <c r="M75" s="86">
        <v>241</v>
      </c>
      <c r="N75" s="64" t="s">
        <v>368</v>
      </c>
      <c r="O75" s="64" t="s">
        <v>369</v>
      </c>
      <c r="P75" s="64" t="s">
        <v>202</v>
      </c>
      <c r="Q75" s="64" t="s">
        <v>269</v>
      </c>
      <c r="R75" s="64"/>
    </row>
    <row r="76" spans="1:18" s="31" customFormat="1" ht="30" customHeight="1">
      <c r="A76" s="92" t="s">
        <v>144</v>
      </c>
      <c r="B76" s="71" t="s">
        <v>370</v>
      </c>
      <c r="C76" s="64" t="s">
        <v>371</v>
      </c>
      <c r="D76" s="91" t="s">
        <v>366</v>
      </c>
      <c r="E76" s="64" t="s">
        <v>372</v>
      </c>
      <c r="F76" s="66">
        <v>20</v>
      </c>
      <c r="G76" s="64"/>
      <c r="H76" s="64"/>
      <c r="I76" s="64"/>
      <c r="J76" s="64">
        <v>1</v>
      </c>
      <c r="K76" s="64">
        <f>F76</f>
        <v>20</v>
      </c>
      <c r="L76" s="86">
        <v>30</v>
      </c>
      <c r="M76" s="86">
        <v>228</v>
      </c>
      <c r="N76" s="64" t="s">
        <v>368</v>
      </c>
      <c r="O76" s="64" t="s">
        <v>369</v>
      </c>
      <c r="P76" s="64" t="s">
        <v>202</v>
      </c>
      <c r="Q76" s="64" t="s">
        <v>269</v>
      </c>
      <c r="R76" s="64"/>
    </row>
    <row r="77" spans="1:18" s="31" customFormat="1" ht="30" customHeight="1">
      <c r="A77" s="92" t="s">
        <v>150</v>
      </c>
      <c r="B77" s="71" t="s">
        <v>373</v>
      </c>
      <c r="C77" s="64" t="s">
        <v>374</v>
      </c>
      <c r="D77" s="91" t="s">
        <v>366</v>
      </c>
      <c r="E77" s="64" t="s">
        <v>372</v>
      </c>
      <c r="F77" s="66">
        <v>20</v>
      </c>
      <c r="G77" s="64"/>
      <c r="H77" s="64"/>
      <c r="I77" s="64"/>
      <c r="J77" s="64">
        <v>1</v>
      </c>
      <c r="K77" s="64">
        <f>F77</f>
        <v>20</v>
      </c>
      <c r="L77" s="86">
        <v>30</v>
      </c>
      <c r="M77" s="86">
        <v>224</v>
      </c>
      <c r="N77" s="64" t="s">
        <v>368</v>
      </c>
      <c r="O77" s="64" t="s">
        <v>369</v>
      </c>
      <c r="P77" s="64" t="s">
        <v>202</v>
      </c>
      <c r="Q77" s="64" t="s">
        <v>269</v>
      </c>
      <c r="R77" s="64"/>
    </row>
    <row r="78" spans="1:18" s="31" customFormat="1" ht="30" customHeight="1">
      <c r="A78" s="92" t="s">
        <v>156</v>
      </c>
      <c r="B78" s="71" t="s">
        <v>375</v>
      </c>
      <c r="C78" s="64" t="s">
        <v>376</v>
      </c>
      <c r="D78" s="91" t="s">
        <v>366</v>
      </c>
      <c r="E78" s="64" t="s">
        <v>372</v>
      </c>
      <c r="F78" s="66">
        <v>20</v>
      </c>
      <c r="G78" s="64"/>
      <c r="H78" s="64"/>
      <c r="I78" s="64"/>
      <c r="J78" s="64">
        <v>1</v>
      </c>
      <c r="K78" s="64">
        <v>20</v>
      </c>
      <c r="L78" s="86">
        <v>30</v>
      </c>
      <c r="M78" s="86">
        <v>233</v>
      </c>
      <c r="N78" s="64" t="s">
        <v>368</v>
      </c>
      <c r="O78" s="64" t="s">
        <v>369</v>
      </c>
      <c r="P78" s="64" t="s">
        <v>202</v>
      </c>
      <c r="Q78" s="64" t="s">
        <v>269</v>
      </c>
      <c r="R78" s="64"/>
    </row>
    <row r="79" spans="1:18" s="31" customFormat="1" ht="30" customHeight="1">
      <c r="A79" s="92" t="s">
        <v>162</v>
      </c>
      <c r="B79" s="71" t="s">
        <v>377</v>
      </c>
      <c r="C79" s="64" t="s">
        <v>378</v>
      </c>
      <c r="D79" s="91" t="s">
        <v>366</v>
      </c>
      <c r="E79" s="64" t="s">
        <v>372</v>
      </c>
      <c r="F79" s="66">
        <v>20</v>
      </c>
      <c r="G79" s="64"/>
      <c r="H79" s="64"/>
      <c r="I79" s="64"/>
      <c r="J79" s="64">
        <v>1</v>
      </c>
      <c r="K79" s="64">
        <f aca="true" t="shared" si="1" ref="K79:K108">F79</f>
        <v>20</v>
      </c>
      <c r="L79" s="86">
        <v>30</v>
      </c>
      <c r="M79" s="86">
        <v>98</v>
      </c>
      <c r="N79" s="64" t="s">
        <v>368</v>
      </c>
      <c r="O79" s="64" t="s">
        <v>379</v>
      </c>
      <c r="P79" s="64" t="s">
        <v>202</v>
      </c>
      <c r="Q79" s="64" t="s">
        <v>269</v>
      </c>
      <c r="R79" s="64"/>
    </row>
    <row r="80" spans="1:18" s="31" customFormat="1" ht="30" customHeight="1">
      <c r="A80" s="92" t="s">
        <v>168</v>
      </c>
      <c r="B80" s="71" t="s">
        <v>380</v>
      </c>
      <c r="C80" s="64" t="s">
        <v>381</v>
      </c>
      <c r="D80" s="91" t="s">
        <v>366</v>
      </c>
      <c r="E80" s="64" t="s">
        <v>372</v>
      </c>
      <c r="F80" s="66">
        <v>20</v>
      </c>
      <c r="G80" s="64"/>
      <c r="H80" s="64"/>
      <c r="I80" s="64"/>
      <c r="J80" s="64">
        <v>1</v>
      </c>
      <c r="K80" s="64">
        <f t="shared" si="1"/>
        <v>20</v>
      </c>
      <c r="L80" s="86">
        <v>30</v>
      </c>
      <c r="M80" s="86">
        <v>95</v>
      </c>
      <c r="N80" s="64" t="s">
        <v>368</v>
      </c>
      <c r="O80" s="64" t="s">
        <v>379</v>
      </c>
      <c r="P80" s="64" t="s">
        <v>202</v>
      </c>
      <c r="Q80" s="64" t="s">
        <v>269</v>
      </c>
      <c r="R80" s="64"/>
    </row>
    <row r="81" spans="1:18" s="31" customFormat="1" ht="30" customHeight="1">
      <c r="A81" s="92" t="s">
        <v>174</v>
      </c>
      <c r="B81" s="71" t="s">
        <v>382</v>
      </c>
      <c r="C81" s="64" t="s">
        <v>383</v>
      </c>
      <c r="D81" s="91" t="s">
        <v>366</v>
      </c>
      <c r="E81" s="64" t="s">
        <v>372</v>
      </c>
      <c r="F81" s="66">
        <v>20</v>
      </c>
      <c r="G81" s="64"/>
      <c r="H81" s="64"/>
      <c r="I81" s="64"/>
      <c r="J81" s="64">
        <v>1</v>
      </c>
      <c r="K81" s="64">
        <f t="shared" si="1"/>
        <v>20</v>
      </c>
      <c r="L81" s="86">
        <v>30</v>
      </c>
      <c r="M81" s="86">
        <v>89</v>
      </c>
      <c r="N81" s="64" t="s">
        <v>368</v>
      </c>
      <c r="O81" s="64" t="s">
        <v>379</v>
      </c>
      <c r="P81" s="64" t="s">
        <v>202</v>
      </c>
      <c r="Q81" s="64" t="s">
        <v>269</v>
      </c>
      <c r="R81" s="64"/>
    </row>
    <row r="82" spans="1:18" s="31" customFormat="1" ht="30" customHeight="1">
      <c r="A82" s="92" t="s">
        <v>238</v>
      </c>
      <c r="B82" s="71" t="s">
        <v>384</v>
      </c>
      <c r="C82" s="64" t="s">
        <v>385</v>
      </c>
      <c r="D82" s="91" t="s">
        <v>366</v>
      </c>
      <c r="E82" s="64" t="s">
        <v>372</v>
      </c>
      <c r="F82" s="66">
        <v>20</v>
      </c>
      <c r="G82" s="64"/>
      <c r="H82" s="64"/>
      <c r="I82" s="64"/>
      <c r="J82" s="64">
        <v>1</v>
      </c>
      <c r="K82" s="64">
        <f t="shared" si="1"/>
        <v>20</v>
      </c>
      <c r="L82" s="86">
        <v>30</v>
      </c>
      <c r="M82" s="86">
        <v>98</v>
      </c>
      <c r="N82" s="64" t="s">
        <v>368</v>
      </c>
      <c r="O82" s="64" t="s">
        <v>379</v>
      </c>
      <c r="P82" s="64" t="s">
        <v>202</v>
      </c>
      <c r="Q82" s="64" t="s">
        <v>269</v>
      </c>
      <c r="R82" s="64"/>
    </row>
    <row r="83" spans="1:18" s="31" customFormat="1" ht="30" customHeight="1">
      <c r="A83" s="92" t="s">
        <v>386</v>
      </c>
      <c r="B83" s="71" t="s">
        <v>387</v>
      </c>
      <c r="C83" s="64" t="s">
        <v>388</v>
      </c>
      <c r="D83" s="91" t="s">
        <v>366</v>
      </c>
      <c r="E83" s="64" t="s">
        <v>372</v>
      </c>
      <c r="F83" s="66">
        <v>20</v>
      </c>
      <c r="G83" s="64"/>
      <c r="H83" s="64"/>
      <c r="I83" s="64"/>
      <c r="J83" s="64">
        <v>1</v>
      </c>
      <c r="K83" s="64">
        <f t="shared" si="1"/>
        <v>20</v>
      </c>
      <c r="L83" s="86">
        <v>30</v>
      </c>
      <c r="M83" s="86">
        <v>239</v>
      </c>
      <c r="N83" s="64" t="s">
        <v>368</v>
      </c>
      <c r="O83" s="64" t="s">
        <v>369</v>
      </c>
      <c r="P83" s="64" t="s">
        <v>202</v>
      </c>
      <c r="Q83" s="64" t="s">
        <v>269</v>
      </c>
      <c r="R83" s="64"/>
    </row>
    <row r="84" spans="1:18" s="31" customFormat="1" ht="30" customHeight="1">
      <c r="A84" s="92" t="s">
        <v>389</v>
      </c>
      <c r="B84" s="71" t="s">
        <v>390</v>
      </c>
      <c r="C84" s="64" t="s">
        <v>391</v>
      </c>
      <c r="D84" s="91" t="s">
        <v>366</v>
      </c>
      <c r="E84" s="64" t="s">
        <v>372</v>
      </c>
      <c r="F84" s="66">
        <v>20</v>
      </c>
      <c r="G84" s="64"/>
      <c r="H84" s="64"/>
      <c r="I84" s="64"/>
      <c r="J84" s="64">
        <v>1</v>
      </c>
      <c r="K84" s="64">
        <f t="shared" si="1"/>
        <v>20</v>
      </c>
      <c r="L84" s="86">
        <v>30</v>
      </c>
      <c r="M84" s="86">
        <v>225</v>
      </c>
      <c r="N84" s="64" t="s">
        <v>368</v>
      </c>
      <c r="O84" s="64" t="s">
        <v>369</v>
      </c>
      <c r="P84" s="64" t="s">
        <v>202</v>
      </c>
      <c r="Q84" s="64" t="s">
        <v>269</v>
      </c>
      <c r="R84" s="64"/>
    </row>
    <row r="85" spans="1:18" s="31" customFormat="1" ht="63.75">
      <c r="A85" s="92" t="s">
        <v>392</v>
      </c>
      <c r="B85" s="71" t="s">
        <v>393</v>
      </c>
      <c r="C85" s="64" t="s">
        <v>394</v>
      </c>
      <c r="D85" s="91" t="s">
        <v>366</v>
      </c>
      <c r="E85" s="64" t="s">
        <v>372</v>
      </c>
      <c r="F85" s="66">
        <v>20</v>
      </c>
      <c r="G85" s="64"/>
      <c r="H85" s="64"/>
      <c r="I85" s="64"/>
      <c r="J85" s="64">
        <v>1</v>
      </c>
      <c r="K85" s="64">
        <f t="shared" si="1"/>
        <v>20</v>
      </c>
      <c r="L85" s="86">
        <v>30</v>
      </c>
      <c r="M85" s="86">
        <v>242</v>
      </c>
      <c r="N85" s="64" t="s">
        <v>368</v>
      </c>
      <c r="O85" s="64" t="s">
        <v>369</v>
      </c>
      <c r="P85" s="64" t="s">
        <v>202</v>
      </c>
      <c r="Q85" s="64" t="s">
        <v>269</v>
      </c>
      <c r="R85" s="64"/>
    </row>
    <row r="86" spans="1:18" s="31" customFormat="1" ht="63.75">
      <c r="A86" s="92" t="s">
        <v>395</v>
      </c>
      <c r="B86" s="71" t="s">
        <v>396</v>
      </c>
      <c r="C86" s="64" t="s">
        <v>397</v>
      </c>
      <c r="D86" s="91" t="s">
        <v>366</v>
      </c>
      <c r="E86" s="64" t="s">
        <v>372</v>
      </c>
      <c r="F86" s="66">
        <v>20</v>
      </c>
      <c r="G86" s="64"/>
      <c r="H86" s="64"/>
      <c r="I86" s="64"/>
      <c r="J86" s="64">
        <v>1</v>
      </c>
      <c r="K86" s="64">
        <f t="shared" si="1"/>
        <v>20</v>
      </c>
      <c r="L86" s="86">
        <v>30</v>
      </c>
      <c r="M86" s="86">
        <v>230</v>
      </c>
      <c r="N86" s="64" t="s">
        <v>368</v>
      </c>
      <c r="O86" s="64" t="s">
        <v>369</v>
      </c>
      <c r="P86" s="64" t="s">
        <v>398</v>
      </c>
      <c r="Q86" s="64" t="s">
        <v>269</v>
      </c>
      <c r="R86" s="64"/>
    </row>
    <row r="87" spans="1:18" s="31" customFormat="1" ht="30" customHeight="1">
      <c r="A87" s="92" t="s">
        <v>399</v>
      </c>
      <c r="B87" s="71" t="s">
        <v>400</v>
      </c>
      <c r="C87" s="64" t="s">
        <v>401</v>
      </c>
      <c r="D87" s="91" t="s">
        <v>366</v>
      </c>
      <c r="E87" s="64" t="s">
        <v>372</v>
      </c>
      <c r="F87" s="66">
        <v>20</v>
      </c>
      <c r="G87" s="64"/>
      <c r="H87" s="64"/>
      <c r="I87" s="64"/>
      <c r="J87" s="64">
        <v>1</v>
      </c>
      <c r="K87" s="64">
        <f t="shared" si="1"/>
        <v>20</v>
      </c>
      <c r="L87" s="86">
        <v>30</v>
      </c>
      <c r="M87" s="86">
        <v>101</v>
      </c>
      <c r="N87" s="64" t="s">
        <v>368</v>
      </c>
      <c r="O87" s="64" t="s">
        <v>379</v>
      </c>
      <c r="P87" s="64" t="s">
        <v>398</v>
      </c>
      <c r="Q87" s="64" t="s">
        <v>269</v>
      </c>
      <c r="R87" s="64"/>
    </row>
    <row r="88" spans="1:18" s="31" customFormat="1" ht="30" customHeight="1">
      <c r="A88" s="92" t="s">
        <v>402</v>
      </c>
      <c r="B88" s="71" t="s">
        <v>403</v>
      </c>
      <c r="C88" s="64" t="s">
        <v>404</v>
      </c>
      <c r="D88" s="91" t="s">
        <v>366</v>
      </c>
      <c r="E88" s="64" t="s">
        <v>372</v>
      </c>
      <c r="F88" s="66">
        <v>20</v>
      </c>
      <c r="G88" s="64"/>
      <c r="H88" s="64"/>
      <c r="I88" s="64"/>
      <c r="J88" s="64">
        <v>1</v>
      </c>
      <c r="K88" s="64">
        <f t="shared" si="1"/>
        <v>20</v>
      </c>
      <c r="L88" s="86">
        <v>30</v>
      </c>
      <c r="M88" s="86">
        <v>226</v>
      </c>
      <c r="N88" s="64" t="s">
        <v>368</v>
      </c>
      <c r="O88" s="64" t="s">
        <v>369</v>
      </c>
      <c r="P88" s="64" t="s">
        <v>398</v>
      </c>
      <c r="Q88" s="64" t="s">
        <v>269</v>
      </c>
      <c r="R88" s="64"/>
    </row>
    <row r="89" spans="1:18" s="31" customFormat="1" ht="30" customHeight="1">
      <c r="A89" s="92" t="s">
        <v>405</v>
      </c>
      <c r="B89" s="71" t="s">
        <v>406</v>
      </c>
      <c r="C89" s="64" t="s">
        <v>407</v>
      </c>
      <c r="D89" s="91" t="s">
        <v>366</v>
      </c>
      <c r="E89" s="64" t="s">
        <v>372</v>
      </c>
      <c r="F89" s="66">
        <v>20</v>
      </c>
      <c r="G89" s="64"/>
      <c r="H89" s="64"/>
      <c r="I89" s="64"/>
      <c r="J89" s="64">
        <v>1</v>
      </c>
      <c r="K89" s="64">
        <f t="shared" si="1"/>
        <v>20</v>
      </c>
      <c r="L89" s="86">
        <v>30</v>
      </c>
      <c r="M89" s="86">
        <v>86</v>
      </c>
      <c r="N89" s="64" t="s">
        <v>368</v>
      </c>
      <c r="O89" s="64" t="s">
        <v>379</v>
      </c>
      <c r="P89" s="64" t="s">
        <v>398</v>
      </c>
      <c r="Q89" s="64" t="s">
        <v>269</v>
      </c>
      <c r="R89" s="64"/>
    </row>
    <row r="90" spans="1:18" s="28" customFormat="1" ht="30" customHeight="1">
      <c r="A90" s="92" t="s">
        <v>408</v>
      </c>
      <c r="B90" s="71" t="s">
        <v>409</v>
      </c>
      <c r="C90" s="64" t="s">
        <v>313</v>
      </c>
      <c r="D90" s="91" t="s">
        <v>366</v>
      </c>
      <c r="E90" s="64" t="s">
        <v>372</v>
      </c>
      <c r="F90" s="66">
        <v>20</v>
      </c>
      <c r="G90" s="94"/>
      <c r="H90" s="94"/>
      <c r="I90" s="94"/>
      <c r="J90" s="64">
        <v>1</v>
      </c>
      <c r="K90" s="64">
        <f t="shared" si="1"/>
        <v>20</v>
      </c>
      <c r="L90" s="86">
        <v>30</v>
      </c>
      <c r="M90" s="86">
        <v>97</v>
      </c>
      <c r="N90" s="64" t="s">
        <v>368</v>
      </c>
      <c r="O90" s="64" t="s">
        <v>379</v>
      </c>
      <c r="P90" s="64" t="s">
        <v>398</v>
      </c>
      <c r="Q90" s="64" t="s">
        <v>269</v>
      </c>
      <c r="R90" s="94"/>
    </row>
    <row r="91" spans="1:18" s="28" customFormat="1" ht="30" customHeight="1">
      <c r="A91" s="92" t="s">
        <v>410</v>
      </c>
      <c r="B91" s="71" t="s">
        <v>411</v>
      </c>
      <c r="C91" s="64" t="s">
        <v>412</v>
      </c>
      <c r="D91" s="91" t="s">
        <v>366</v>
      </c>
      <c r="E91" s="64" t="s">
        <v>372</v>
      </c>
      <c r="F91" s="66">
        <v>20</v>
      </c>
      <c r="G91" s="64"/>
      <c r="H91" s="64"/>
      <c r="I91" s="64"/>
      <c r="J91" s="64">
        <v>1</v>
      </c>
      <c r="K91" s="64">
        <f t="shared" si="1"/>
        <v>20</v>
      </c>
      <c r="L91" s="86">
        <v>30</v>
      </c>
      <c r="M91" s="86">
        <v>92</v>
      </c>
      <c r="N91" s="64" t="s">
        <v>368</v>
      </c>
      <c r="O91" s="64" t="s">
        <v>379</v>
      </c>
      <c r="P91" s="64" t="s">
        <v>398</v>
      </c>
      <c r="Q91" s="64" t="s">
        <v>269</v>
      </c>
      <c r="R91" s="64"/>
    </row>
    <row r="92" spans="1:18" s="28" customFormat="1" ht="63.75">
      <c r="A92" s="92" t="s">
        <v>413</v>
      </c>
      <c r="B92" s="71" t="s">
        <v>414</v>
      </c>
      <c r="C92" s="64" t="s">
        <v>415</v>
      </c>
      <c r="D92" s="91" t="s">
        <v>366</v>
      </c>
      <c r="E92" s="64" t="s">
        <v>372</v>
      </c>
      <c r="F92" s="66">
        <v>20</v>
      </c>
      <c r="G92" s="64"/>
      <c r="H92" s="64"/>
      <c r="I92" s="64"/>
      <c r="J92" s="64">
        <v>1</v>
      </c>
      <c r="K92" s="64">
        <f t="shared" si="1"/>
        <v>20</v>
      </c>
      <c r="L92" s="86">
        <v>30</v>
      </c>
      <c r="M92" s="86">
        <v>105</v>
      </c>
      <c r="N92" s="64" t="s">
        <v>368</v>
      </c>
      <c r="O92" s="64" t="s">
        <v>379</v>
      </c>
      <c r="P92" s="64" t="s">
        <v>398</v>
      </c>
      <c r="Q92" s="64" t="s">
        <v>269</v>
      </c>
      <c r="R92" s="64"/>
    </row>
    <row r="93" spans="1:18" s="28" customFormat="1" ht="63.75">
      <c r="A93" s="92" t="s">
        <v>416</v>
      </c>
      <c r="B93" s="71" t="s">
        <v>417</v>
      </c>
      <c r="C93" s="64" t="s">
        <v>418</v>
      </c>
      <c r="D93" s="91" t="s">
        <v>366</v>
      </c>
      <c r="E93" s="64" t="s">
        <v>372</v>
      </c>
      <c r="F93" s="66">
        <v>20</v>
      </c>
      <c r="G93" s="64"/>
      <c r="H93" s="64"/>
      <c r="I93" s="64"/>
      <c r="J93" s="64">
        <v>1</v>
      </c>
      <c r="K93" s="64">
        <f t="shared" si="1"/>
        <v>20</v>
      </c>
      <c r="L93" s="86">
        <v>30</v>
      </c>
      <c r="M93" s="86">
        <v>198</v>
      </c>
      <c r="N93" s="64" t="s">
        <v>368</v>
      </c>
      <c r="O93" s="64" t="s">
        <v>369</v>
      </c>
      <c r="P93" s="64" t="s">
        <v>305</v>
      </c>
      <c r="Q93" s="64" t="s">
        <v>269</v>
      </c>
      <c r="R93" s="64"/>
    </row>
    <row r="94" spans="1:18" s="28" customFormat="1" ht="63.75">
      <c r="A94" s="92" t="s">
        <v>419</v>
      </c>
      <c r="B94" s="71" t="s">
        <v>420</v>
      </c>
      <c r="C94" s="64" t="s">
        <v>421</v>
      </c>
      <c r="D94" s="91" t="s">
        <v>366</v>
      </c>
      <c r="E94" s="64" t="s">
        <v>372</v>
      </c>
      <c r="F94" s="66">
        <v>20</v>
      </c>
      <c r="G94" s="64"/>
      <c r="H94" s="64"/>
      <c r="I94" s="64"/>
      <c r="J94" s="64">
        <v>1</v>
      </c>
      <c r="K94" s="64">
        <f t="shared" si="1"/>
        <v>20</v>
      </c>
      <c r="L94" s="86">
        <v>30</v>
      </c>
      <c r="M94" s="86">
        <v>238</v>
      </c>
      <c r="N94" s="64" t="s">
        <v>368</v>
      </c>
      <c r="O94" s="64" t="s">
        <v>369</v>
      </c>
      <c r="P94" s="64" t="s">
        <v>305</v>
      </c>
      <c r="Q94" s="64" t="s">
        <v>269</v>
      </c>
      <c r="R94" s="64"/>
    </row>
    <row r="95" spans="1:18" s="28" customFormat="1" ht="30" customHeight="1">
      <c r="A95" s="92" t="s">
        <v>422</v>
      </c>
      <c r="B95" s="71" t="s">
        <v>423</v>
      </c>
      <c r="C95" s="64" t="s">
        <v>424</v>
      </c>
      <c r="D95" s="91" t="s">
        <v>425</v>
      </c>
      <c r="E95" s="64" t="s">
        <v>372</v>
      </c>
      <c r="F95" s="66">
        <v>40</v>
      </c>
      <c r="G95" s="64"/>
      <c r="H95" s="64"/>
      <c r="I95" s="64"/>
      <c r="J95" s="64">
        <v>1</v>
      </c>
      <c r="K95" s="64">
        <f t="shared" si="1"/>
        <v>40</v>
      </c>
      <c r="L95" s="86">
        <v>60</v>
      </c>
      <c r="M95" s="86">
        <v>244</v>
      </c>
      <c r="N95" s="64" t="s">
        <v>368</v>
      </c>
      <c r="O95" s="64" t="s">
        <v>369</v>
      </c>
      <c r="P95" s="64" t="s">
        <v>305</v>
      </c>
      <c r="Q95" s="64" t="s">
        <v>269</v>
      </c>
      <c r="R95" s="64"/>
    </row>
    <row r="96" spans="1:18" s="28" customFormat="1" ht="30" customHeight="1">
      <c r="A96" s="92" t="s">
        <v>426</v>
      </c>
      <c r="B96" s="71" t="s">
        <v>427</v>
      </c>
      <c r="C96" s="64" t="s">
        <v>428</v>
      </c>
      <c r="D96" s="91" t="s">
        <v>425</v>
      </c>
      <c r="E96" s="64" t="s">
        <v>372</v>
      </c>
      <c r="F96" s="66">
        <v>40</v>
      </c>
      <c r="G96" s="64"/>
      <c r="H96" s="64"/>
      <c r="I96" s="64"/>
      <c r="J96" s="64">
        <v>1</v>
      </c>
      <c r="K96" s="64">
        <f t="shared" si="1"/>
        <v>40</v>
      </c>
      <c r="L96" s="86">
        <v>60</v>
      </c>
      <c r="M96" s="86">
        <v>237</v>
      </c>
      <c r="N96" s="64" t="s">
        <v>368</v>
      </c>
      <c r="O96" s="64" t="s">
        <v>369</v>
      </c>
      <c r="P96" s="64" t="s">
        <v>305</v>
      </c>
      <c r="Q96" s="64" t="s">
        <v>269</v>
      </c>
      <c r="R96" s="64"/>
    </row>
    <row r="97" spans="1:18" s="28" customFormat="1" ht="30" customHeight="1">
      <c r="A97" s="92" t="s">
        <v>429</v>
      </c>
      <c r="B97" s="71" t="s">
        <v>430</v>
      </c>
      <c r="C97" s="64" t="s">
        <v>431</v>
      </c>
      <c r="D97" s="91" t="s">
        <v>425</v>
      </c>
      <c r="E97" s="64" t="s">
        <v>372</v>
      </c>
      <c r="F97" s="66">
        <v>40</v>
      </c>
      <c r="G97" s="64"/>
      <c r="H97" s="64"/>
      <c r="I97" s="64"/>
      <c r="J97" s="64">
        <v>1</v>
      </c>
      <c r="K97" s="64">
        <f t="shared" si="1"/>
        <v>40</v>
      </c>
      <c r="L97" s="86">
        <v>60</v>
      </c>
      <c r="M97" s="86">
        <v>229</v>
      </c>
      <c r="N97" s="64" t="s">
        <v>368</v>
      </c>
      <c r="O97" s="64" t="s">
        <v>369</v>
      </c>
      <c r="P97" s="64" t="s">
        <v>305</v>
      </c>
      <c r="Q97" s="64" t="s">
        <v>269</v>
      </c>
      <c r="R97" s="64"/>
    </row>
    <row r="98" spans="1:18" s="28" customFormat="1" ht="30" customHeight="1">
      <c r="A98" s="92" t="s">
        <v>432</v>
      </c>
      <c r="B98" s="71" t="s">
        <v>433</v>
      </c>
      <c r="C98" s="64" t="s">
        <v>434</v>
      </c>
      <c r="D98" s="91" t="s">
        <v>366</v>
      </c>
      <c r="E98" s="64" t="s">
        <v>372</v>
      </c>
      <c r="F98" s="66">
        <v>20</v>
      </c>
      <c r="G98" s="64"/>
      <c r="H98" s="64"/>
      <c r="I98" s="64"/>
      <c r="J98" s="64">
        <v>1</v>
      </c>
      <c r="K98" s="64">
        <f t="shared" si="1"/>
        <v>20</v>
      </c>
      <c r="L98" s="86">
        <v>30</v>
      </c>
      <c r="M98" s="86">
        <v>105</v>
      </c>
      <c r="N98" s="64" t="s">
        <v>368</v>
      </c>
      <c r="O98" s="64" t="s">
        <v>379</v>
      </c>
      <c r="P98" s="64" t="s">
        <v>305</v>
      </c>
      <c r="Q98" s="64" t="s">
        <v>269</v>
      </c>
      <c r="R98" s="64"/>
    </row>
    <row r="99" spans="1:18" s="28" customFormat="1" ht="30" customHeight="1">
      <c r="A99" s="92" t="s">
        <v>435</v>
      </c>
      <c r="B99" s="71" t="s">
        <v>436</v>
      </c>
      <c r="C99" s="64" t="s">
        <v>437</v>
      </c>
      <c r="D99" s="91" t="s">
        <v>366</v>
      </c>
      <c r="E99" s="64" t="s">
        <v>372</v>
      </c>
      <c r="F99" s="66">
        <v>20</v>
      </c>
      <c r="G99" s="64"/>
      <c r="H99" s="64"/>
      <c r="I99" s="64"/>
      <c r="J99" s="64">
        <v>1</v>
      </c>
      <c r="K99" s="64">
        <f t="shared" si="1"/>
        <v>20</v>
      </c>
      <c r="L99" s="86">
        <v>30</v>
      </c>
      <c r="M99" s="86">
        <v>106</v>
      </c>
      <c r="N99" s="64" t="s">
        <v>368</v>
      </c>
      <c r="O99" s="64" t="s">
        <v>379</v>
      </c>
      <c r="P99" s="64" t="s">
        <v>305</v>
      </c>
      <c r="Q99" s="64" t="s">
        <v>269</v>
      </c>
      <c r="R99" s="64"/>
    </row>
    <row r="100" spans="1:18" s="28" customFormat="1" ht="30" customHeight="1">
      <c r="A100" s="92" t="s">
        <v>438</v>
      </c>
      <c r="B100" s="71" t="s">
        <v>439</v>
      </c>
      <c r="C100" s="64" t="s">
        <v>440</v>
      </c>
      <c r="D100" s="91" t="s">
        <v>366</v>
      </c>
      <c r="E100" s="64" t="s">
        <v>372</v>
      </c>
      <c r="F100" s="66">
        <v>20</v>
      </c>
      <c r="G100" s="64"/>
      <c r="H100" s="64"/>
      <c r="I100" s="64"/>
      <c r="J100" s="64">
        <v>1</v>
      </c>
      <c r="K100" s="64">
        <f t="shared" si="1"/>
        <v>20</v>
      </c>
      <c r="L100" s="86">
        <v>30</v>
      </c>
      <c r="M100" s="86">
        <v>99</v>
      </c>
      <c r="N100" s="64" t="s">
        <v>368</v>
      </c>
      <c r="O100" s="64" t="s">
        <v>379</v>
      </c>
      <c r="P100" s="64" t="s">
        <v>305</v>
      </c>
      <c r="Q100" s="64" t="s">
        <v>269</v>
      </c>
      <c r="R100" s="64"/>
    </row>
    <row r="101" spans="1:18" s="28" customFormat="1" ht="30" customHeight="1">
      <c r="A101" s="92" t="s">
        <v>441</v>
      </c>
      <c r="B101" s="71" t="s">
        <v>442</v>
      </c>
      <c r="C101" s="64" t="s">
        <v>443</v>
      </c>
      <c r="D101" s="91" t="s">
        <v>425</v>
      </c>
      <c r="E101" s="64" t="s">
        <v>372</v>
      </c>
      <c r="F101" s="66">
        <v>40</v>
      </c>
      <c r="G101" s="64"/>
      <c r="H101" s="64"/>
      <c r="I101" s="64"/>
      <c r="J101" s="64">
        <v>1</v>
      </c>
      <c r="K101" s="64">
        <f t="shared" si="1"/>
        <v>40</v>
      </c>
      <c r="L101" s="86">
        <v>60</v>
      </c>
      <c r="M101" s="86">
        <v>211</v>
      </c>
      <c r="N101" s="64" t="s">
        <v>368</v>
      </c>
      <c r="O101" s="64" t="s">
        <v>369</v>
      </c>
      <c r="P101" s="64" t="s">
        <v>305</v>
      </c>
      <c r="Q101" s="64" t="s">
        <v>269</v>
      </c>
      <c r="R101" s="64"/>
    </row>
    <row r="102" spans="1:18" s="28" customFormat="1" ht="30" customHeight="1">
      <c r="A102" s="92" t="s">
        <v>444</v>
      </c>
      <c r="B102" s="71" t="s">
        <v>445</v>
      </c>
      <c r="C102" s="64" t="s">
        <v>446</v>
      </c>
      <c r="D102" s="91" t="s">
        <v>366</v>
      </c>
      <c r="E102" s="64" t="s">
        <v>372</v>
      </c>
      <c r="F102" s="66">
        <v>20</v>
      </c>
      <c r="G102" s="64"/>
      <c r="H102" s="64"/>
      <c r="I102" s="64"/>
      <c r="J102" s="64">
        <v>1</v>
      </c>
      <c r="K102" s="64">
        <f t="shared" si="1"/>
        <v>20</v>
      </c>
      <c r="L102" s="86">
        <v>30</v>
      </c>
      <c r="M102" s="86">
        <v>98</v>
      </c>
      <c r="N102" s="64" t="s">
        <v>368</v>
      </c>
      <c r="O102" s="64" t="s">
        <v>379</v>
      </c>
      <c r="P102" s="64" t="s">
        <v>305</v>
      </c>
      <c r="Q102" s="64" t="s">
        <v>269</v>
      </c>
      <c r="R102" s="64"/>
    </row>
    <row r="103" spans="1:18" s="28" customFormat="1" ht="30" customHeight="1">
      <c r="A103" s="92" t="s">
        <v>447</v>
      </c>
      <c r="B103" s="71" t="s">
        <v>448</v>
      </c>
      <c r="C103" s="64" t="s">
        <v>449</v>
      </c>
      <c r="D103" s="91" t="s">
        <v>366</v>
      </c>
      <c r="E103" s="64" t="s">
        <v>372</v>
      </c>
      <c r="F103" s="66">
        <v>20</v>
      </c>
      <c r="G103" s="64"/>
      <c r="H103" s="64"/>
      <c r="I103" s="64"/>
      <c r="J103" s="64">
        <v>1</v>
      </c>
      <c r="K103" s="64">
        <f t="shared" si="1"/>
        <v>20</v>
      </c>
      <c r="L103" s="86">
        <v>30</v>
      </c>
      <c r="M103" s="86">
        <v>102</v>
      </c>
      <c r="N103" s="64" t="s">
        <v>368</v>
      </c>
      <c r="O103" s="64" t="s">
        <v>379</v>
      </c>
      <c r="P103" s="64" t="s">
        <v>305</v>
      </c>
      <c r="Q103" s="64" t="s">
        <v>269</v>
      </c>
      <c r="R103" s="64"/>
    </row>
    <row r="104" spans="1:18" s="28" customFormat="1" ht="30" customHeight="1">
      <c r="A104" s="92" t="s">
        <v>450</v>
      </c>
      <c r="B104" s="71" t="s">
        <v>451</v>
      </c>
      <c r="C104" s="64" t="s">
        <v>452</v>
      </c>
      <c r="D104" s="91" t="s">
        <v>425</v>
      </c>
      <c r="E104" s="64" t="s">
        <v>372</v>
      </c>
      <c r="F104" s="66">
        <v>40</v>
      </c>
      <c r="G104" s="64"/>
      <c r="H104" s="64"/>
      <c r="I104" s="64"/>
      <c r="J104" s="64">
        <v>1</v>
      </c>
      <c r="K104" s="64">
        <f t="shared" si="1"/>
        <v>40</v>
      </c>
      <c r="L104" s="86">
        <v>60</v>
      </c>
      <c r="M104" s="86">
        <v>223</v>
      </c>
      <c r="N104" s="64" t="s">
        <v>368</v>
      </c>
      <c r="O104" s="64" t="s">
        <v>369</v>
      </c>
      <c r="P104" s="64" t="s">
        <v>305</v>
      </c>
      <c r="Q104" s="64" t="s">
        <v>269</v>
      </c>
      <c r="R104" s="64"/>
    </row>
    <row r="105" spans="1:18" s="28" customFormat="1" ht="30" customHeight="1">
      <c r="A105" s="92" t="s">
        <v>453</v>
      </c>
      <c r="B105" s="71" t="s">
        <v>454</v>
      </c>
      <c r="C105" s="64" t="s">
        <v>455</v>
      </c>
      <c r="D105" s="91" t="s">
        <v>366</v>
      </c>
      <c r="E105" s="64" t="s">
        <v>372</v>
      </c>
      <c r="F105" s="66">
        <v>20</v>
      </c>
      <c r="G105" s="64"/>
      <c r="H105" s="64"/>
      <c r="I105" s="64"/>
      <c r="J105" s="64">
        <v>1</v>
      </c>
      <c r="K105" s="64">
        <f t="shared" si="1"/>
        <v>20</v>
      </c>
      <c r="L105" s="86">
        <v>30</v>
      </c>
      <c r="M105" s="86">
        <v>103</v>
      </c>
      <c r="N105" s="64" t="s">
        <v>368</v>
      </c>
      <c r="O105" s="64" t="s">
        <v>379</v>
      </c>
      <c r="P105" s="64" t="s">
        <v>305</v>
      </c>
      <c r="Q105" s="64" t="s">
        <v>269</v>
      </c>
      <c r="R105" s="64"/>
    </row>
    <row r="106" spans="1:18" s="28" customFormat="1" ht="63.75">
      <c r="A106" s="92" t="s">
        <v>456</v>
      </c>
      <c r="B106" s="71" t="s">
        <v>457</v>
      </c>
      <c r="C106" s="64" t="s">
        <v>458</v>
      </c>
      <c r="D106" s="91" t="s">
        <v>425</v>
      </c>
      <c r="E106" s="64" t="s">
        <v>372</v>
      </c>
      <c r="F106" s="66">
        <v>40</v>
      </c>
      <c r="G106" s="64"/>
      <c r="H106" s="64"/>
      <c r="I106" s="64"/>
      <c r="J106" s="64">
        <v>1</v>
      </c>
      <c r="K106" s="64">
        <f t="shared" si="1"/>
        <v>40</v>
      </c>
      <c r="L106" s="86">
        <v>60</v>
      </c>
      <c r="M106" s="86">
        <v>254</v>
      </c>
      <c r="N106" s="64" t="s">
        <v>368</v>
      </c>
      <c r="O106" s="64" t="s">
        <v>369</v>
      </c>
      <c r="P106" s="64" t="s">
        <v>459</v>
      </c>
      <c r="Q106" s="64" t="s">
        <v>269</v>
      </c>
      <c r="R106" s="64"/>
    </row>
    <row r="107" spans="1:18" s="28" customFormat="1" ht="30" customHeight="1">
      <c r="A107" s="92" t="s">
        <v>460</v>
      </c>
      <c r="B107" s="71" t="s">
        <v>457</v>
      </c>
      <c r="C107" s="64" t="s">
        <v>461</v>
      </c>
      <c r="D107" s="91" t="s">
        <v>425</v>
      </c>
      <c r="E107" s="64" t="s">
        <v>372</v>
      </c>
      <c r="F107" s="66">
        <v>40</v>
      </c>
      <c r="G107" s="64"/>
      <c r="H107" s="64"/>
      <c r="I107" s="64"/>
      <c r="J107" s="64">
        <v>1</v>
      </c>
      <c r="K107" s="64">
        <f t="shared" si="1"/>
        <v>40</v>
      </c>
      <c r="L107" s="86">
        <v>60</v>
      </c>
      <c r="M107" s="86">
        <v>244</v>
      </c>
      <c r="N107" s="64" t="s">
        <v>368</v>
      </c>
      <c r="O107" s="64" t="s">
        <v>369</v>
      </c>
      <c r="P107" s="64" t="s">
        <v>459</v>
      </c>
      <c r="Q107" s="64" t="s">
        <v>269</v>
      </c>
      <c r="R107" s="64"/>
    </row>
    <row r="108" spans="1:18" s="28" customFormat="1" ht="30" customHeight="1">
      <c r="A108" s="92" t="s">
        <v>462</v>
      </c>
      <c r="B108" s="71" t="s">
        <v>457</v>
      </c>
      <c r="C108" s="64" t="s">
        <v>463</v>
      </c>
      <c r="D108" s="91" t="s">
        <v>366</v>
      </c>
      <c r="E108" s="64" t="s">
        <v>372</v>
      </c>
      <c r="F108" s="66">
        <v>20</v>
      </c>
      <c r="G108" s="64"/>
      <c r="H108" s="64"/>
      <c r="I108" s="64"/>
      <c r="J108" s="64">
        <v>1</v>
      </c>
      <c r="K108" s="64">
        <f t="shared" si="1"/>
        <v>20</v>
      </c>
      <c r="L108" s="86">
        <v>30</v>
      </c>
      <c r="M108" s="86">
        <v>98</v>
      </c>
      <c r="N108" s="64" t="s">
        <v>368</v>
      </c>
      <c r="O108" s="64" t="s">
        <v>379</v>
      </c>
      <c r="P108" s="64" t="s">
        <v>459</v>
      </c>
      <c r="Q108" s="64" t="s">
        <v>269</v>
      </c>
      <c r="R108" s="64"/>
    </row>
    <row r="109" spans="1:18" s="28" customFormat="1" ht="30" customHeight="1">
      <c r="A109" s="92" t="s">
        <v>464</v>
      </c>
      <c r="B109" s="71" t="s">
        <v>457</v>
      </c>
      <c r="C109" s="64" t="s">
        <v>465</v>
      </c>
      <c r="D109" s="91" t="s">
        <v>366</v>
      </c>
      <c r="E109" s="64" t="s">
        <v>372</v>
      </c>
      <c r="F109" s="66">
        <v>20</v>
      </c>
      <c r="G109" s="64"/>
      <c r="H109" s="64"/>
      <c r="I109" s="64"/>
      <c r="J109" s="64"/>
      <c r="K109" s="64"/>
      <c r="L109" s="86">
        <v>30</v>
      </c>
      <c r="M109" s="86">
        <v>95</v>
      </c>
      <c r="N109" s="64" t="s">
        <v>368</v>
      </c>
      <c r="O109" s="64" t="s">
        <v>379</v>
      </c>
      <c r="P109" s="64" t="s">
        <v>459</v>
      </c>
      <c r="Q109" s="64" t="s">
        <v>269</v>
      </c>
      <c r="R109" s="64"/>
    </row>
    <row r="110" spans="1:18" s="28" customFormat="1" ht="30" customHeight="1">
      <c r="A110" s="92" t="s">
        <v>466</v>
      </c>
      <c r="B110" s="71" t="s">
        <v>457</v>
      </c>
      <c r="C110" s="64" t="s">
        <v>467</v>
      </c>
      <c r="D110" s="91" t="s">
        <v>366</v>
      </c>
      <c r="E110" s="64" t="s">
        <v>372</v>
      </c>
      <c r="F110" s="66">
        <v>20</v>
      </c>
      <c r="G110" s="64"/>
      <c r="H110" s="64"/>
      <c r="I110" s="64"/>
      <c r="J110" s="64"/>
      <c r="K110" s="64"/>
      <c r="L110" s="86">
        <v>30</v>
      </c>
      <c r="M110" s="86">
        <v>108</v>
      </c>
      <c r="N110" s="64" t="s">
        <v>368</v>
      </c>
      <c r="O110" s="64" t="s">
        <v>379</v>
      </c>
      <c r="P110" s="64" t="s">
        <v>459</v>
      </c>
      <c r="Q110" s="64" t="s">
        <v>269</v>
      </c>
      <c r="R110" s="64"/>
    </row>
    <row r="111" spans="1:18" s="28" customFormat="1" ht="30" customHeight="1">
      <c r="A111" s="92" t="s">
        <v>468</v>
      </c>
      <c r="B111" s="71" t="s">
        <v>457</v>
      </c>
      <c r="C111" s="64" t="s">
        <v>469</v>
      </c>
      <c r="D111" s="91" t="s">
        <v>366</v>
      </c>
      <c r="E111" s="64" t="s">
        <v>372</v>
      </c>
      <c r="F111" s="66">
        <v>20</v>
      </c>
      <c r="G111" s="64"/>
      <c r="H111" s="64"/>
      <c r="I111" s="64"/>
      <c r="J111" s="64"/>
      <c r="K111" s="64"/>
      <c r="L111" s="86">
        <v>30</v>
      </c>
      <c r="M111" s="86">
        <v>113</v>
      </c>
      <c r="N111" s="64" t="s">
        <v>368</v>
      </c>
      <c r="O111" s="64" t="s">
        <v>379</v>
      </c>
      <c r="P111" s="64" t="s">
        <v>459</v>
      </c>
      <c r="Q111" s="64" t="s">
        <v>269</v>
      </c>
      <c r="R111" s="64"/>
    </row>
    <row r="112" spans="1:18" s="28" customFormat="1" ht="30" customHeight="1">
      <c r="A112" s="92" t="s">
        <v>470</v>
      </c>
      <c r="B112" s="71" t="s">
        <v>457</v>
      </c>
      <c r="C112" s="64" t="s">
        <v>471</v>
      </c>
      <c r="D112" s="91" t="s">
        <v>366</v>
      </c>
      <c r="E112" s="64" t="s">
        <v>372</v>
      </c>
      <c r="F112" s="66">
        <v>20</v>
      </c>
      <c r="G112" s="64"/>
      <c r="H112" s="64"/>
      <c r="I112" s="64"/>
      <c r="J112" s="64"/>
      <c r="K112" s="64"/>
      <c r="L112" s="86">
        <v>30</v>
      </c>
      <c r="M112" s="86">
        <v>101</v>
      </c>
      <c r="N112" s="64" t="s">
        <v>368</v>
      </c>
      <c r="O112" s="64" t="s">
        <v>379</v>
      </c>
      <c r="P112" s="64" t="s">
        <v>459</v>
      </c>
      <c r="Q112" s="64" t="s">
        <v>269</v>
      </c>
      <c r="R112" s="64"/>
    </row>
    <row r="113" spans="1:18" s="28" customFormat="1" ht="30" customHeight="1">
      <c r="A113" s="92" t="s">
        <v>472</v>
      </c>
      <c r="B113" s="71" t="s">
        <v>457</v>
      </c>
      <c r="C113" s="64" t="s">
        <v>473</v>
      </c>
      <c r="D113" s="91" t="s">
        <v>366</v>
      </c>
      <c r="E113" s="64" t="s">
        <v>372</v>
      </c>
      <c r="F113" s="66">
        <v>20</v>
      </c>
      <c r="G113" s="64"/>
      <c r="H113" s="64"/>
      <c r="I113" s="64"/>
      <c r="J113" s="64"/>
      <c r="K113" s="64"/>
      <c r="L113" s="86">
        <v>30</v>
      </c>
      <c r="M113" s="86">
        <v>99</v>
      </c>
      <c r="N113" s="64" t="s">
        <v>368</v>
      </c>
      <c r="O113" s="64" t="s">
        <v>379</v>
      </c>
      <c r="P113" s="64" t="s">
        <v>459</v>
      </c>
      <c r="Q113" s="64" t="s">
        <v>269</v>
      </c>
      <c r="R113" s="64"/>
    </row>
    <row r="114" spans="1:18" s="28" customFormat="1" ht="30" customHeight="1">
      <c r="A114" s="92" t="s">
        <v>474</v>
      </c>
      <c r="B114" s="71" t="s">
        <v>457</v>
      </c>
      <c r="C114" s="64" t="s">
        <v>475</v>
      </c>
      <c r="D114" s="91" t="s">
        <v>366</v>
      </c>
      <c r="E114" s="64" t="s">
        <v>372</v>
      </c>
      <c r="F114" s="66">
        <v>20</v>
      </c>
      <c r="G114" s="64"/>
      <c r="H114" s="64"/>
      <c r="I114" s="64"/>
      <c r="J114" s="64"/>
      <c r="K114" s="64"/>
      <c r="L114" s="86">
        <v>30</v>
      </c>
      <c r="M114" s="86">
        <v>95</v>
      </c>
      <c r="N114" s="64" t="s">
        <v>368</v>
      </c>
      <c r="O114" s="64" t="s">
        <v>379</v>
      </c>
      <c r="P114" s="64" t="s">
        <v>459</v>
      </c>
      <c r="Q114" s="64" t="s">
        <v>269</v>
      </c>
      <c r="R114" s="64"/>
    </row>
    <row r="115" spans="1:18" s="28" customFormat="1" ht="30" customHeight="1">
      <c r="A115" s="92" t="s">
        <v>476</v>
      </c>
      <c r="B115" s="71" t="s">
        <v>457</v>
      </c>
      <c r="C115" s="64" t="s">
        <v>477</v>
      </c>
      <c r="D115" s="91" t="s">
        <v>366</v>
      </c>
      <c r="E115" s="64" t="s">
        <v>372</v>
      </c>
      <c r="F115" s="66">
        <v>20</v>
      </c>
      <c r="G115" s="64"/>
      <c r="H115" s="64"/>
      <c r="I115" s="64"/>
      <c r="J115" s="64"/>
      <c r="K115" s="64"/>
      <c r="L115" s="86">
        <v>30</v>
      </c>
      <c r="M115" s="86">
        <v>104</v>
      </c>
      <c r="N115" s="64" t="s">
        <v>368</v>
      </c>
      <c r="O115" s="64" t="s">
        <v>379</v>
      </c>
      <c r="P115" s="64" t="s">
        <v>459</v>
      </c>
      <c r="Q115" s="64" t="s">
        <v>269</v>
      </c>
      <c r="R115" s="64"/>
    </row>
    <row r="116" spans="1:18" s="28" customFormat="1" ht="30" customHeight="1">
      <c r="A116" s="92" t="s">
        <v>478</v>
      </c>
      <c r="B116" s="71" t="s">
        <v>457</v>
      </c>
      <c r="C116" s="64" t="s">
        <v>479</v>
      </c>
      <c r="D116" s="91" t="s">
        <v>366</v>
      </c>
      <c r="E116" s="64" t="s">
        <v>372</v>
      </c>
      <c r="F116" s="66">
        <v>20</v>
      </c>
      <c r="G116" s="64"/>
      <c r="H116" s="64"/>
      <c r="I116" s="64"/>
      <c r="J116" s="64"/>
      <c r="K116" s="64"/>
      <c r="L116" s="86">
        <v>30</v>
      </c>
      <c r="M116" s="86">
        <v>98</v>
      </c>
      <c r="N116" s="64" t="s">
        <v>368</v>
      </c>
      <c r="O116" s="64" t="s">
        <v>379</v>
      </c>
      <c r="P116" s="64" t="s">
        <v>459</v>
      </c>
      <c r="Q116" s="64" t="s">
        <v>269</v>
      </c>
      <c r="R116" s="64"/>
    </row>
    <row r="117" spans="1:18" s="28" customFormat="1" ht="30" customHeight="1">
      <c r="A117" s="92" t="s">
        <v>480</v>
      </c>
      <c r="B117" s="71" t="s">
        <v>457</v>
      </c>
      <c r="C117" s="64" t="s">
        <v>481</v>
      </c>
      <c r="D117" s="91" t="s">
        <v>366</v>
      </c>
      <c r="E117" s="64" t="s">
        <v>372</v>
      </c>
      <c r="F117" s="66">
        <v>20</v>
      </c>
      <c r="G117" s="64"/>
      <c r="H117" s="64"/>
      <c r="I117" s="64"/>
      <c r="J117" s="64"/>
      <c r="K117" s="64"/>
      <c r="L117" s="86">
        <v>30</v>
      </c>
      <c r="M117" s="86">
        <v>92</v>
      </c>
      <c r="N117" s="64" t="s">
        <v>368</v>
      </c>
      <c r="O117" s="64" t="s">
        <v>379</v>
      </c>
      <c r="P117" s="64" t="s">
        <v>459</v>
      </c>
      <c r="Q117" s="64" t="s">
        <v>269</v>
      </c>
      <c r="R117" s="64"/>
    </row>
    <row r="118" spans="1:18" s="28" customFormat="1" ht="33" customHeight="1">
      <c r="A118" s="92" t="s">
        <v>482</v>
      </c>
      <c r="B118" s="71" t="s">
        <v>483</v>
      </c>
      <c r="C118" s="64" t="s">
        <v>484</v>
      </c>
      <c r="D118" s="91" t="s">
        <v>366</v>
      </c>
      <c r="E118" s="64" t="s">
        <v>372</v>
      </c>
      <c r="F118" s="66">
        <v>20</v>
      </c>
      <c r="G118" s="64"/>
      <c r="H118" s="64"/>
      <c r="I118" s="64"/>
      <c r="J118" s="64">
        <v>1</v>
      </c>
      <c r="K118" s="64">
        <f>F118</f>
        <v>20</v>
      </c>
      <c r="L118" s="86">
        <v>60</v>
      </c>
      <c r="M118" s="86">
        <v>238</v>
      </c>
      <c r="N118" s="64" t="s">
        <v>368</v>
      </c>
      <c r="O118" s="64" t="s">
        <v>379</v>
      </c>
      <c r="P118" s="64" t="s">
        <v>485</v>
      </c>
      <c r="Q118" s="64" t="s">
        <v>269</v>
      </c>
      <c r="R118" s="64"/>
    </row>
    <row r="119" spans="1:18" s="28" customFormat="1" ht="30" customHeight="1">
      <c r="A119" s="92" t="s">
        <v>486</v>
      </c>
      <c r="B119" s="71" t="s">
        <v>483</v>
      </c>
      <c r="C119" s="64" t="s">
        <v>487</v>
      </c>
      <c r="D119" s="91" t="s">
        <v>425</v>
      </c>
      <c r="E119" s="64" t="s">
        <v>372</v>
      </c>
      <c r="F119" s="66">
        <v>40</v>
      </c>
      <c r="G119" s="64"/>
      <c r="H119" s="64"/>
      <c r="I119" s="64"/>
      <c r="J119" s="64">
        <v>1</v>
      </c>
      <c r="K119" s="64">
        <f>F119</f>
        <v>40</v>
      </c>
      <c r="L119" s="86">
        <v>60</v>
      </c>
      <c r="M119" s="86">
        <v>244</v>
      </c>
      <c r="N119" s="64" t="s">
        <v>368</v>
      </c>
      <c r="O119" s="64" t="s">
        <v>369</v>
      </c>
      <c r="P119" s="64" t="s">
        <v>485</v>
      </c>
      <c r="Q119" s="64" t="s">
        <v>269</v>
      </c>
      <c r="R119" s="64"/>
    </row>
    <row r="120" spans="1:18" s="28" customFormat="1" ht="30" customHeight="1">
      <c r="A120" s="92" t="s">
        <v>488</v>
      </c>
      <c r="B120" s="71" t="s">
        <v>483</v>
      </c>
      <c r="C120" s="64" t="s">
        <v>489</v>
      </c>
      <c r="D120" s="91" t="s">
        <v>366</v>
      </c>
      <c r="E120" s="64" t="s">
        <v>372</v>
      </c>
      <c r="F120" s="66">
        <v>20</v>
      </c>
      <c r="G120" s="64"/>
      <c r="H120" s="64"/>
      <c r="I120" s="64"/>
      <c r="J120" s="64"/>
      <c r="K120" s="64"/>
      <c r="L120" s="86">
        <v>30</v>
      </c>
      <c r="M120" s="86">
        <v>98</v>
      </c>
      <c r="N120" s="64" t="s">
        <v>368</v>
      </c>
      <c r="O120" s="64" t="s">
        <v>379</v>
      </c>
      <c r="P120" s="64" t="s">
        <v>485</v>
      </c>
      <c r="Q120" s="64" t="s">
        <v>269</v>
      </c>
      <c r="R120" s="64"/>
    </row>
    <row r="121" spans="1:18" s="28" customFormat="1" ht="30" customHeight="1">
      <c r="A121" s="92" t="s">
        <v>490</v>
      </c>
      <c r="B121" s="71" t="s">
        <v>483</v>
      </c>
      <c r="C121" s="64" t="s">
        <v>491</v>
      </c>
      <c r="D121" s="91" t="s">
        <v>366</v>
      </c>
      <c r="E121" s="64" t="s">
        <v>372</v>
      </c>
      <c r="F121" s="66">
        <v>20</v>
      </c>
      <c r="G121" s="64"/>
      <c r="H121" s="64"/>
      <c r="I121" s="64"/>
      <c r="J121" s="64"/>
      <c r="K121" s="64"/>
      <c r="L121" s="86">
        <v>30</v>
      </c>
      <c r="M121" s="86">
        <v>107</v>
      </c>
      <c r="N121" s="64" t="s">
        <v>368</v>
      </c>
      <c r="O121" s="64" t="s">
        <v>379</v>
      </c>
      <c r="P121" s="64" t="s">
        <v>485</v>
      </c>
      <c r="Q121" s="64" t="s">
        <v>269</v>
      </c>
      <c r="R121" s="64"/>
    </row>
    <row r="122" spans="1:18" s="28" customFormat="1" ht="30" customHeight="1">
      <c r="A122" s="92" t="s">
        <v>492</v>
      </c>
      <c r="B122" s="71" t="s">
        <v>483</v>
      </c>
      <c r="C122" s="64" t="s">
        <v>493</v>
      </c>
      <c r="D122" s="91" t="s">
        <v>366</v>
      </c>
      <c r="E122" s="64" t="s">
        <v>372</v>
      </c>
      <c r="F122" s="66">
        <v>20</v>
      </c>
      <c r="G122" s="64"/>
      <c r="H122" s="64"/>
      <c r="I122" s="64"/>
      <c r="J122" s="64"/>
      <c r="K122" s="64"/>
      <c r="L122" s="86">
        <v>30</v>
      </c>
      <c r="M122" s="86">
        <v>102</v>
      </c>
      <c r="N122" s="64" t="s">
        <v>368</v>
      </c>
      <c r="O122" s="64" t="s">
        <v>379</v>
      </c>
      <c r="P122" s="64" t="s">
        <v>485</v>
      </c>
      <c r="Q122" s="64" t="s">
        <v>269</v>
      </c>
      <c r="R122" s="64"/>
    </row>
    <row r="123" spans="1:18" s="28" customFormat="1" ht="30" customHeight="1">
      <c r="A123" s="92" t="s">
        <v>494</v>
      </c>
      <c r="B123" s="71" t="s">
        <v>483</v>
      </c>
      <c r="C123" s="64" t="s">
        <v>495</v>
      </c>
      <c r="D123" s="91" t="s">
        <v>366</v>
      </c>
      <c r="E123" s="64" t="s">
        <v>372</v>
      </c>
      <c r="F123" s="66">
        <v>20</v>
      </c>
      <c r="G123" s="64"/>
      <c r="H123" s="64"/>
      <c r="I123" s="64"/>
      <c r="J123" s="64"/>
      <c r="K123" s="64"/>
      <c r="L123" s="86">
        <v>30</v>
      </c>
      <c r="M123" s="86">
        <v>99</v>
      </c>
      <c r="N123" s="64" t="s">
        <v>368</v>
      </c>
      <c r="O123" s="64" t="s">
        <v>379</v>
      </c>
      <c r="P123" s="64" t="s">
        <v>485</v>
      </c>
      <c r="Q123" s="64" t="s">
        <v>269</v>
      </c>
      <c r="R123" s="64"/>
    </row>
    <row r="124" spans="1:18" s="28" customFormat="1" ht="30" customHeight="1">
      <c r="A124" s="92" t="s">
        <v>496</v>
      </c>
      <c r="B124" s="71" t="s">
        <v>483</v>
      </c>
      <c r="C124" s="64" t="s">
        <v>497</v>
      </c>
      <c r="D124" s="91" t="s">
        <v>366</v>
      </c>
      <c r="E124" s="64" t="s">
        <v>372</v>
      </c>
      <c r="F124" s="66">
        <v>20</v>
      </c>
      <c r="G124" s="64"/>
      <c r="H124" s="64"/>
      <c r="I124" s="64"/>
      <c r="J124" s="64"/>
      <c r="K124" s="64"/>
      <c r="L124" s="86">
        <v>30</v>
      </c>
      <c r="M124" s="86">
        <v>95</v>
      </c>
      <c r="N124" s="64" t="s">
        <v>368</v>
      </c>
      <c r="O124" s="64" t="s">
        <v>379</v>
      </c>
      <c r="P124" s="64" t="s">
        <v>485</v>
      </c>
      <c r="Q124" s="64" t="s">
        <v>269</v>
      </c>
      <c r="R124" s="64"/>
    </row>
    <row r="125" spans="1:18" s="28" customFormat="1" ht="30" customHeight="1">
      <c r="A125" s="92" t="s">
        <v>498</v>
      </c>
      <c r="B125" s="71" t="s">
        <v>483</v>
      </c>
      <c r="C125" s="64" t="s">
        <v>499</v>
      </c>
      <c r="D125" s="91" t="s">
        <v>366</v>
      </c>
      <c r="E125" s="64" t="s">
        <v>372</v>
      </c>
      <c r="F125" s="66">
        <v>20</v>
      </c>
      <c r="G125" s="64"/>
      <c r="H125" s="64"/>
      <c r="I125" s="64"/>
      <c r="J125" s="64"/>
      <c r="K125" s="64"/>
      <c r="L125" s="86">
        <v>30</v>
      </c>
      <c r="M125" s="86">
        <v>99</v>
      </c>
      <c r="N125" s="64" t="s">
        <v>368</v>
      </c>
      <c r="O125" s="64" t="s">
        <v>379</v>
      </c>
      <c r="P125" s="64" t="s">
        <v>485</v>
      </c>
      <c r="Q125" s="64" t="s">
        <v>269</v>
      </c>
      <c r="R125" s="64"/>
    </row>
    <row r="126" spans="1:18" s="28" customFormat="1" ht="30" customHeight="1">
      <c r="A126" s="92" t="s">
        <v>500</v>
      </c>
      <c r="B126" s="71" t="s">
        <v>483</v>
      </c>
      <c r="C126" s="64" t="s">
        <v>501</v>
      </c>
      <c r="D126" s="91" t="s">
        <v>366</v>
      </c>
      <c r="E126" s="64" t="s">
        <v>372</v>
      </c>
      <c r="F126" s="66">
        <v>20</v>
      </c>
      <c r="G126" s="64"/>
      <c r="H126" s="64"/>
      <c r="I126" s="64"/>
      <c r="J126" s="64"/>
      <c r="K126" s="64"/>
      <c r="L126" s="86">
        <v>30</v>
      </c>
      <c r="M126" s="86">
        <v>101</v>
      </c>
      <c r="N126" s="64" t="s">
        <v>368</v>
      </c>
      <c r="O126" s="64" t="s">
        <v>379</v>
      </c>
      <c r="P126" s="64" t="s">
        <v>485</v>
      </c>
      <c r="Q126" s="64" t="s">
        <v>269</v>
      </c>
      <c r="R126" s="64"/>
    </row>
    <row r="127" spans="1:18" s="28" customFormat="1" ht="52.5" customHeight="1">
      <c r="A127" s="92" t="s">
        <v>502</v>
      </c>
      <c r="B127" s="71" t="s">
        <v>483</v>
      </c>
      <c r="C127" s="64" t="s">
        <v>503</v>
      </c>
      <c r="D127" s="91" t="s">
        <v>366</v>
      </c>
      <c r="E127" s="64" t="s">
        <v>372</v>
      </c>
      <c r="F127" s="66">
        <v>20</v>
      </c>
      <c r="G127" s="64"/>
      <c r="H127" s="64"/>
      <c r="I127" s="64"/>
      <c r="J127" s="64"/>
      <c r="K127" s="64"/>
      <c r="L127" s="86">
        <v>30</v>
      </c>
      <c r="M127" s="86">
        <v>105</v>
      </c>
      <c r="N127" s="64" t="s">
        <v>368</v>
      </c>
      <c r="O127" s="64" t="s">
        <v>379</v>
      </c>
      <c r="P127" s="64" t="s">
        <v>485</v>
      </c>
      <c r="Q127" s="64" t="s">
        <v>269</v>
      </c>
      <c r="R127" s="64"/>
    </row>
    <row r="128" spans="1:18" s="28" customFormat="1" ht="30" customHeight="1">
      <c r="A128" s="92" t="s">
        <v>504</v>
      </c>
      <c r="B128" s="71" t="s">
        <v>483</v>
      </c>
      <c r="C128" s="64" t="s">
        <v>505</v>
      </c>
      <c r="D128" s="91" t="s">
        <v>366</v>
      </c>
      <c r="E128" s="64" t="s">
        <v>372</v>
      </c>
      <c r="F128" s="66">
        <v>20</v>
      </c>
      <c r="G128" s="64"/>
      <c r="H128" s="64"/>
      <c r="I128" s="64"/>
      <c r="J128" s="64"/>
      <c r="K128" s="64"/>
      <c r="L128" s="86">
        <v>30</v>
      </c>
      <c r="M128" s="86">
        <v>115</v>
      </c>
      <c r="N128" s="64" t="s">
        <v>368</v>
      </c>
      <c r="O128" s="64" t="s">
        <v>379</v>
      </c>
      <c r="P128" s="64" t="s">
        <v>485</v>
      </c>
      <c r="Q128" s="64" t="s">
        <v>269</v>
      </c>
      <c r="R128" s="64"/>
    </row>
    <row r="129" spans="1:18" s="28" customFormat="1" ht="30" customHeight="1">
      <c r="A129" s="92" t="s">
        <v>506</v>
      </c>
      <c r="B129" s="71" t="s">
        <v>483</v>
      </c>
      <c r="C129" s="64" t="s">
        <v>507</v>
      </c>
      <c r="D129" s="91" t="s">
        <v>366</v>
      </c>
      <c r="E129" s="64" t="s">
        <v>372</v>
      </c>
      <c r="F129" s="66">
        <v>20</v>
      </c>
      <c r="G129" s="64"/>
      <c r="H129" s="64"/>
      <c r="I129" s="64"/>
      <c r="J129" s="64"/>
      <c r="K129" s="64"/>
      <c r="L129" s="86">
        <v>30</v>
      </c>
      <c r="M129" s="86">
        <v>113</v>
      </c>
      <c r="N129" s="64" t="s">
        <v>368</v>
      </c>
      <c r="O129" s="64" t="s">
        <v>379</v>
      </c>
      <c r="P129" s="64" t="s">
        <v>485</v>
      </c>
      <c r="Q129" s="64" t="s">
        <v>269</v>
      </c>
      <c r="R129" s="64"/>
    </row>
    <row r="130" spans="1:18" s="28" customFormat="1" ht="30" customHeight="1">
      <c r="A130" s="92" t="s">
        <v>508</v>
      </c>
      <c r="B130" s="71" t="s">
        <v>509</v>
      </c>
      <c r="C130" s="64" t="s">
        <v>510</v>
      </c>
      <c r="D130" s="91" t="s">
        <v>425</v>
      </c>
      <c r="E130" s="64" t="s">
        <v>372</v>
      </c>
      <c r="F130" s="66">
        <v>40</v>
      </c>
      <c r="G130" s="64"/>
      <c r="H130" s="64"/>
      <c r="I130" s="64"/>
      <c r="J130" s="64">
        <v>1</v>
      </c>
      <c r="K130" s="64">
        <f aca="true" t="shared" si="2" ref="K130:K137">F130</f>
        <v>40</v>
      </c>
      <c r="L130" s="86">
        <v>60</v>
      </c>
      <c r="M130" s="86">
        <v>237</v>
      </c>
      <c r="N130" s="64" t="s">
        <v>368</v>
      </c>
      <c r="O130" s="64" t="s">
        <v>369</v>
      </c>
      <c r="P130" s="64" t="s">
        <v>199</v>
      </c>
      <c r="Q130" s="64" t="s">
        <v>269</v>
      </c>
      <c r="R130" s="64"/>
    </row>
    <row r="131" spans="1:18" s="28" customFormat="1" ht="30" customHeight="1">
      <c r="A131" s="92" t="s">
        <v>511</v>
      </c>
      <c r="B131" s="71" t="s">
        <v>509</v>
      </c>
      <c r="C131" s="64" t="s">
        <v>512</v>
      </c>
      <c r="D131" s="91" t="s">
        <v>425</v>
      </c>
      <c r="E131" s="64" t="s">
        <v>372</v>
      </c>
      <c r="F131" s="66">
        <v>40</v>
      </c>
      <c r="G131" s="64"/>
      <c r="H131" s="64"/>
      <c r="I131" s="64"/>
      <c r="J131" s="64">
        <v>1</v>
      </c>
      <c r="K131" s="64">
        <f t="shared" si="2"/>
        <v>40</v>
      </c>
      <c r="L131" s="86">
        <v>60</v>
      </c>
      <c r="M131" s="86">
        <v>229</v>
      </c>
      <c r="N131" s="64" t="s">
        <v>368</v>
      </c>
      <c r="O131" s="64" t="s">
        <v>369</v>
      </c>
      <c r="P131" s="64" t="s">
        <v>199</v>
      </c>
      <c r="Q131" s="64" t="s">
        <v>269</v>
      </c>
      <c r="R131" s="64"/>
    </row>
    <row r="132" spans="1:18" s="28" customFormat="1" ht="30" customHeight="1">
      <c r="A132" s="92" t="s">
        <v>513</v>
      </c>
      <c r="B132" s="71" t="s">
        <v>509</v>
      </c>
      <c r="C132" s="64" t="s">
        <v>514</v>
      </c>
      <c r="D132" s="91" t="s">
        <v>425</v>
      </c>
      <c r="E132" s="64" t="s">
        <v>372</v>
      </c>
      <c r="F132" s="66">
        <v>40</v>
      </c>
      <c r="G132" s="64"/>
      <c r="H132" s="64"/>
      <c r="I132" s="64"/>
      <c r="J132" s="64">
        <v>1</v>
      </c>
      <c r="K132" s="64">
        <f t="shared" si="2"/>
        <v>40</v>
      </c>
      <c r="L132" s="86">
        <v>60</v>
      </c>
      <c r="M132" s="86">
        <v>241</v>
      </c>
      <c r="N132" s="64" t="s">
        <v>368</v>
      </c>
      <c r="O132" s="64" t="s">
        <v>369</v>
      </c>
      <c r="P132" s="64" t="s">
        <v>199</v>
      </c>
      <c r="Q132" s="64" t="s">
        <v>269</v>
      </c>
      <c r="R132" s="64"/>
    </row>
    <row r="133" spans="1:18" s="28" customFormat="1" ht="30" customHeight="1">
      <c r="A133" s="92" t="s">
        <v>515</v>
      </c>
      <c r="B133" s="71" t="s">
        <v>509</v>
      </c>
      <c r="C133" s="64" t="s">
        <v>516</v>
      </c>
      <c r="D133" s="91" t="s">
        <v>366</v>
      </c>
      <c r="E133" s="64" t="s">
        <v>372</v>
      </c>
      <c r="F133" s="66">
        <v>20</v>
      </c>
      <c r="G133" s="64"/>
      <c r="H133" s="64"/>
      <c r="I133" s="64"/>
      <c r="J133" s="64">
        <v>1</v>
      </c>
      <c r="K133" s="64">
        <f t="shared" si="2"/>
        <v>20</v>
      </c>
      <c r="L133" s="86">
        <v>30</v>
      </c>
      <c r="M133" s="86">
        <v>95</v>
      </c>
      <c r="N133" s="64" t="s">
        <v>368</v>
      </c>
      <c r="O133" s="64" t="s">
        <v>369</v>
      </c>
      <c r="P133" s="64" t="s">
        <v>199</v>
      </c>
      <c r="Q133" s="64" t="s">
        <v>269</v>
      </c>
      <c r="R133" s="64"/>
    </row>
    <row r="134" spans="1:18" s="28" customFormat="1" ht="30" customHeight="1">
      <c r="A134" s="92" t="s">
        <v>517</v>
      </c>
      <c r="B134" s="71" t="s">
        <v>509</v>
      </c>
      <c r="C134" s="64" t="s">
        <v>518</v>
      </c>
      <c r="D134" s="91" t="s">
        <v>366</v>
      </c>
      <c r="E134" s="64" t="s">
        <v>372</v>
      </c>
      <c r="F134" s="66">
        <v>20</v>
      </c>
      <c r="G134" s="64"/>
      <c r="H134" s="64"/>
      <c r="I134" s="64"/>
      <c r="J134" s="64">
        <v>1</v>
      </c>
      <c r="K134" s="64">
        <f t="shared" si="2"/>
        <v>20</v>
      </c>
      <c r="L134" s="86">
        <v>30</v>
      </c>
      <c r="M134" s="86">
        <v>94</v>
      </c>
      <c r="N134" s="64" t="s">
        <v>368</v>
      </c>
      <c r="O134" s="64" t="s">
        <v>379</v>
      </c>
      <c r="P134" s="64" t="s">
        <v>199</v>
      </c>
      <c r="Q134" s="64" t="s">
        <v>269</v>
      </c>
      <c r="R134" s="64"/>
    </row>
    <row r="135" spans="1:18" s="28" customFormat="1" ht="30" customHeight="1">
      <c r="A135" s="92" t="s">
        <v>519</v>
      </c>
      <c r="B135" s="71" t="s">
        <v>509</v>
      </c>
      <c r="C135" s="64" t="s">
        <v>520</v>
      </c>
      <c r="D135" s="91" t="s">
        <v>366</v>
      </c>
      <c r="E135" s="64" t="s">
        <v>372</v>
      </c>
      <c r="F135" s="66">
        <v>20</v>
      </c>
      <c r="G135" s="64"/>
      <c r="H135" s="64"/>
      <c r="I135" s="64"/>
      <c r="J135" s="64">
        <v>1</v>
      </c>
      <c r="K135" s="64">
        <f t="shared" si="2"/>
        <v>20</v>
      </c>
      <c r="L135" s="86">
        <v>30</v>
      </c>
      <c r="M135" s="86">
        <v>95</v>
      </c>
      <c r="N135" s="64" t="s">
        <v>368</v>
      </c>
      <c r="O135" s="64" t="s">
        <v>379</v>
      </c>
      <c r="P135" s="64" t="s">
        <v>199</v>
      </c>
      <c r="Q135" s="64" t="s">
        <v>269</v>
      </c>
      <c r="R135" s="64"/>
    </row>
    <row r="136" spans="1:18" s="28" customFormat="1" ht="30" customHeight="1">
      <c r="A136" s="92" t="s">
        <v>521</v>
      </c>
      <c r="B136" s="71" t="s">
        <v>509</v>
      </c>
      <c r="C136" s="64" t="s">
        <v>522</v>
      </c>
      <c r="D136" s="91" t="s">
        <v>366</v>
      </c>
      <c r="E136" s="64" t="s">
        <v>372</v>
      </c>
      <c r="F136" s="66">
        <v>20</v>
      </c>
      <c r="G136" s="64"/>
      <c r="H136" s="64"/>
      <c r="I136" s="64"/>
      <c r="J136" s="64">
        <v>1</v>
      </c>
      <c r="K136" s="64">
        <f t="shared" si="2"/>
        <v>20</v>
      </c>
      <c r="L136" s="86">
        <v>30</v>
      </c>
      <c r="M136" s="86">
        <v>95</v>
      </c>
      <c r="N136" s="64" t="s">
        <v>368</v>
      </c>
      <c r="O136" s="64" t="s">
        <v>379</v>
      </c>
      <c r="P136" s="64" t="s">
        <v>199</v>
      </c>
      <c r="Q136" s="64" t="s">
        <v>269</v>
      </c>
      <c r="R136" s="64"/>
    </row>
    <row r="137" spans="1:18" s="28" customFormat="1" ht="30" customHeight="1">
      <c r="A137" s="92" t="s">
        <v>523</v>
      </c>
      <c r="B137" s="71" t="s">
        <v>509</v>
      </c>
      <c r="C137" s="64" t="s">
        <v>524</v>
      </c>
      <c r="D137" s="91" t="s">
        <v>425</v>
      </c>
      <c r="E137" s="64" t="s">
        <v>372</v>
      </c>
      <c r="F137" s="66">
        <v>40</v>
      </c>
      <c r="G137" s="64"/>
      <c r="H137" s="64"/>
      <c r="I137" s="64"/>
      <c r="J137" s="64">
        <v>1</v>
      </c>
      <c r="K137" s="64">
        <f t="shared" si="2"/>
        <v>40</v>
      </c>
      <c r="L137" s="86">
        <v>60</v>
      </c>
      <c r="M137" s="86">
        <v>188</v>
      </c>
      <c r="N137" s="64" t="s">
        <v>368</v>
      </c>
      <c r="O137" s="64" t="s">
        <v>369</v>
      </c>
      <c r="P137" s="64" t="s">
        <v>199</v>
      </c>
      <c r="Q137" s="64" t="s">
        <v>269</v>
      </c>
      <c r="R137" s="64"/>
    </row>
    <row r="138" spans="1:18" s="28" customFormat="1" ht="30" customHeight="1">
      <c r="A138" s="92" t="s">
        <v>525</v>
      </c>
      <c r="B138" s="71" t="s">
        <v>509</v>
      </c>
      <c r="C138" s="64" t="s">
        <v>526</v>
      </c>
      <c r="D138" s="91" t="s">
        <v>366</v>
      </c>
      <c r="E138" s="64" t="s">
        <v>372</v>
      </c>
      <c r="F138" s="66">
        <v>20</v>
      </c>
      <c r="G138" s="64"/>
      <c r="H138" s="64"/>
      <c r="I138" s="64"/>
      <c r="J138" s="64"/>
      <c r="K138" s="64"/>
      <c r="L138" s="86">
        <v>30</v>
      </c>
      <c r="M138" s="86">
        <v>95</v>
      </c>
      <c r="N138" s="64" t="s">
        <v>368</v>
      </c>
      <c r="O138" s="64" t="s">
        <v>379</v>
      </c>
      <c r="P138" s="64" t="s">
        <v>199</v>
      </c>
      <c r="Q138" s="64" t="s">
        <v>269</v>
      </c>
      <c r="R138" s="64"/>
    </row>
    <row r="139" spans="1:18" s="28" customFormat="1" ht="30" customHeight="1">
      <c r="A139" s="92" t="s">
        <v>527</v>
      </c>
      <c r="B139" s="71" t="s">
        <v>509</v>
      </c>
      <c r="C139" s="64" t="s">
        <v>528</v>
      </c>
      <c r="D139" s="91" t="s">
        <v>366</v>
      </c>
      <c r="E139" s="64" t="s">
        <v>372</v>
      </c>
      <c r="F139" s="66">
        <v>20</v>
      </c>
      <c r="G139" s="64"/>
      <c r="H139" s="64"/>
      <c r="I139" s="64"/>
      <c r="J139" s="64"/>
      <c r="K139" s="64"/>
      <c r="L139" s="86">
        <v>30</v>
      </c>
      <c r="M139" s="86">
        <v>95</v>
      </c>
      <c r="N139" s="64" t="s">
        <v>368</v>
      </c>
      <c r="O139" s="64" t="s">
        <v>379</v>
      </c>
      <c r="P139" s="64" t="s">
        <v>199</v>
      </c>
      <c r="Q139" s="64" t="s">
        <v>269</v>
      </c>
      <c r="R139" s="64"/>
    </row>
    <row r="140" spans="1:18" s="28" customFormat="1" ht="30" customHeight="1">
      <c r="A140" s="92" t="s">
        <v>529</v>
      </c>
      <c r="B140" s="71" t="s">
        <v>509</v>
      </c>
      <c r="C140" s="64" t="s">
        <v>530</v>
      </c>
      <c r="D140" s="91" t="s">
        <v>366</v>
      </c>
      <c r="E140" s="64" t="s">
        <v>372</v>
      </c>
      <c r="F140" s="66">
        <v>20</v>
      </c>
      <c r="G140" s="64"/>
      <c r="H140" s="64"/>
      <c r="I140" s="64"/>
      <c r="J140" s="64"/>
      <c r="K140" s="64"/>
      <c r="L140" s="86">
        <v>30</v>
      </c>
      <c r="M140" s="86">
        <v>98</v>
      </c>
      <c r="N140" s="64" t="s">
        <v>368</v>
      </c>
      <c r="O140" s="64" t="s">
        <v>379</v>
      </c>
      <c r="P140" s="64" t="s">
        <v>199</v>
      </c>
      <c r="Q140" s="64" t="s">
        <v>269</v>
      </c>
      <c r="R140" s="64"/>
    </row>
    <row r="141" spans="1:18" s="28" customFormat="1" ht="30" customHeight="1">
      <c r="A141" s="92" t="s">
        <v>531</v>
      </c>
      <c r="B141" s="71" t="s">
        <v>509</v>
      </c>
      <c r="C141" s="64" t="s">
        <v>514</v>
      </c>
      <c r="D141" s="91" t="s">
        <v>366</v>
      </c>
      <c r="E141" s="64" t="s">
        <v>372</v>
      </c>
      <c r="F141" s="66">
        <v>20</v>
      </c>
      <c r="G141" s="64"/>
      <c r="H141" s="64"/>
      <c r="I141" s="64"/>
      <c r="J141" s="64"/>
      <c r="K141" s="64"/>
      <c r="L141" s="86">
        <v>30</v>
      </c>
      <c r="M141" s="86">
        <v>96</v>
      </c>
      <c r="N141" s="64" t="s">
        <v>368</v>
      </c>
      <c r="O141" s="64" t="s">
        <v>379</v>
      </c>
      <c r="P141" s="64" t="s">
        <v>199</v>
      </c>
      <c r="Q141" s="64" t="s">
        <v>269</v>
      </c>
      <c r="R141" s="64"/>
    </row>
    <row r="142" spans="1:18" s="28" customFormat="1" ht="30" customHeight="1">
      <c r="A142" s="92" t="s">
        <v>532</v>
      </c>
      <c r="B142" s="71" t="s">
        <v>509</v>
      </c>
      <c r="C142" s="64" t="s">
        <v>533</v>
      </c>
      <c r="D142" s="91" t="s">
        <v>366</v>
      </c>
      <c r="E142" s="64" t="s">
        <v>372</v>
      </c>
      <c r="F142" s="66">
        <v>20</v>
      </c>
      <c r="G142" s="64"/>
      <c r="H142" s="64"/>
      <c r="I142" s="64"/>
      <c r="J142" s="64"/>
      <c r="K142" s="64"/>
      <c r="L142" s="86">
        <v>30</v>
      </c>
      <c r="M142" s="86">
        <v>91</v>
      </c>
      <c r="N142" s="64" t="s">
        <v>368</v>
      </c>
      <c r="O142" s="64" t="s">
        <v>379</v>
      </c>
      <c r="P142" s="64" t="s">
        <v>199</v>
      </c>
      <c r="Q142" s="64" t="s">
        <v>269</v>
      </c>
      <c r="R142" s="64"/>
    </row>
    <row r="143" spans="1:18" s="28" customFormat="1" ht="30" customHeight="1">
      <c r="A143" s="92" t="s">
        <v>534</v>
      </c>
      <c r="B143" s="71" t="s">
        <v>535</v>
      </c>
      <c r="C143" s="64" t="s">
        <v>536</v>
      </c>
      <c r="D143" s="91" t="s">
        <v>366</v>
      </c>
      <c r="E143" s="64" t="s">
        <v>372</v>
      </c>
      <c r="F143" s="66">
        <v>20</v>
      </c>
      <c r="G143" s="64"/>
      <c r="H143" s="64"/>
      <c r="I143" s="64"/>
      <c r="J143" s="64">
        <v>1</v>
      </c>
      <c r="K143" s="64">
        <f>F143</f>
        <v>20</v>
      </c>
      <c r="L143" s="86">
        <v>30</v>
      </c>
      <c r="M143" s="86">
        <v>95</v>
      </c>
      <c r="N143" s="64" t="s">
        <v>368</v>
      </c>
      <c r="O143" s="64" t="s">
        <v>379</v>
      </c>
      <c r="P143" s="64" t="s">
        <v>537</v>
      </c>
      <c r="Q143" s="64" t="s">
        <v>269</v>
      </c>
      <c r="R143" s="64"/>
    </row>
    <row r="144" spans="1:18" s="28" customFormat="1" ht="30" customHeight="1">
      <c r="A144" s="92" t="s">
        <v>538</v>
      </c>
      <c r="B144" s="71" t="s">
        <v>535</v>
      </c>
      <c r="C144" s="64" t="s">
        <v>539</v>
      </c>
      <c r="D144" s="91" t="s">
        <v>366</v>
      </c>
      <c r="E144" s="64" t="s">
        <v>372</v>
      </c>
      <c r="F144" s="66">
        <v>20</v>
      </c>
      <c r="G144" s="64"/>
      <c r="H144" s="64"/>
      <c r="I144" s="64"/>
      <c r="J144" s="64">
        <v>1</v>
      </c>
      <c r="K144" s="64">
        <f>F144</f>
        <v>20</v>
      </c>
      <c r="L144" s="86">
        <v>30</v>
      </c>
      <c r="M144" s="86">
        <v>98</v>
      </c>
      <c r="N144" s="64" t="s">
        <v>368</v>
      </c>
      <c r="O144" s="64" t="s">
        <v>379</v>
      </c>
      <c r="P144" s="64" t="s">
        <v>537</v>
      </c>
      <c r="Q144" s="64" t="s">
        <v>269</v>
      </c>
      <c r="R144" s="64"/>
    </row>
    <row r="145" spans="1:18" s="28" customFormat="1" ht="30" customHeight="1">
      <c r="A145" s="92" t="s">
        <v>540</v>
      </c>
      <c r="B145" s="71" t="s">
        <v>535</v>
      </c>
      <c r="C145" s="64" t="s">
        <v>541</v>
      </c>
      <c r="D145" s="91" t="s">
        <v>366</v>
      </c>
      <c r="E145" s="64" t="s">
        <v>372</v>
      </c>
      <c r="F145" s="66">
        <v>20</v>
      </c>
      <c r="G145" s="64"/>
      <c r="H145" s="64"/>
      <c r="I145" s="64"/>
      <c r="J145" s="64">
        <v>1</v>
      </c>
      <c r="K145" s="64">
        <f>F145</f>
        <v>20</v>
      </c>
      <c r="L145" s="86">
        <v>30</v>
      </c>
      <c r="M145" s="86">
        <v>98</v>
      </c>
      <c r="N145" s="64" t="s">
        <v>368</v>
      </c>
      <c r="O145" s="64" t="s">
        <v>379</v>
      </c>
      <c r="P145" s="64" t="s">
        <v>537</v>
      </c>
      <c r="Q145" s="64" t="s">
        <v>269</v>
      </c>
      <c r="R145" s="64"/>
    </row>
    <row r="146" spans="1:18" s="28" customFormat="1" ht="30" customHeight="1">
      <c r="A146" s="92" t="s">
        <v>542</v>
      </c>
      <c r="B146" s="71" t="s">
        <v>535</v>
      </c>
      <c r="C146" s="64" t="s">
        <v>543</v>
      </c>
      <c r="D146" s="91" t="s">
        <v>366</v>
      </c>
      <c r="E146" s="64" t="s">
        <v>372</v>
      </c>
      <c r="F146" s="66">
        <v>20</v>
      </c>
      <c r="G146" s="64"/>
      <c r="H146" s="64"/>
      <c r="I146" s="64"/>
      <c r="J146" s="64">
        <v>1</v>
      </c>
      <c r="K146" s="64">
        <f>F146</f>
        <v>20</v>
      </c>
      <c r="L146" s="86">
        <v>30</v>
      </c>
      <c r="M146" s="86">
        <v>98</v>
      </c>
      <c r="N146" s="64" t="s">
        <v>368</v>
      </c>
      <c r="O146" s="64" t="s">
        <v>379</v>
      </c>
      <c r="P146" s="64" t="s">
        <v>537</v>
      </c>
      <c r="Q146" s="64" t="s">
        <v>269</v>
      </c>
      <c r="R146" s="64"/>
    </row>
    <row r="147" spans="1:18" s="28" customFormat="1" ht="30" customHeight="1">
      <c r="A147" s="92" t="s">
        <v>544</v>
      </c>
      <c r="B147" s="71" t="s">
        <v>535</v>
      </c>
      <c r="C147" s="64" t="s">
        <v>545</v>
      </c>
      <c r="D147" s="91" t="s">
        <v>366</v>
      </c>
      <c r="E147" s="64" t="s">
        <v>372</v>
      </c>
      <c r="F147" s="66">
        <v>20</v>
      </c>
      <c r="G147" s="64"/>
      <c r="H147" s="64"/>
      <c r="I147" s="64"/>
      <c r="J147" s="64"/>
      <c r="K147" s="64"/>
      <c r="L147" s="86">
        <v>30</v>
      </c>
      <c r="M147" s="86">
        <v>95</v>
      </c>
      <c r="N147" s="64" t="s">
        <v>368</v>
      </c>
      <c r="O147" s="64" t="s">
        <v>379</v>
      </c>
      <c r="P147" s="64" t="s">
        <v>537</v>
      </c>
      <c r="Q147" s="64" t="s">
        <v>269</v>
      </c>
      <c r="R147" s="64"/>
    </row>
    <row r="148" spans="1:18" s="28" customFormat="1" ht="30" customHeight="1">
      <c r="A148" s="92" t="s">
        <v>546</v>
      </c>
      <c r="B148" s="71" t="s">
        <v>535</v>
      </c>
      <c r="C148" s="64" t="s">
        <v>547</v>
      </c>
      <c r="D148" s="91" t="s">
        <v>366</v>
      </c>
      <c r="E148" s="64" t="s">
        <v>372</v>
      </c>
      <c r="F148" s="66">
        <v>20</v>
      </c>
      <c r="G148" s="64"/>
      <c r="H148" s="64"/>
      <c r="I148" s="64"/>
      <c r="J148" s="64"/>
      <c r="K148" s="64"/>
      <c r="L148" s="86">
        <v>30</v>
      </c>
      <c r="M148" s="86">
        <v>96</v>
      </c>
      <c r="N148" s="64" t="s">
        <v>368</v>
      </c>
      <c r="O148" s="64" t="s">
        <v>379</v>
      </c>
      <c r="P148" s="64" t="s">
        <v>537</v>
      </c>
      <c r="Q148" s="64" t="s">
        <v>269</v>
      </c>
      <c r="R148" s="64"/>
    </row>
    <row r="149" spans="1:18" s="28" customFormat="1" ht="30" customHeight="1">
      <c r="A149" s="92" t="s">
        <v>548</v>
      </c>
      <c r="B149" s="71" t="s">
        <v>535</v>
      </c>
      <c r="C149" s="64" t="s">
        <v>549</v>
      </c>
      <c r="D149" s="91" t="s">
        <v>366</v>
      </c>
      <c r="E149" s="64" t="s">
        <v>372</v>
      </c>
      <c r="F149" s="66">
        <v>20</v>
      </c>
      <c r="G149" s="64"/>
      <c r="H149" s="64"/>
      <c r="I149" s="64"/>
      <c r="J149" s="64"/>
      <c r="K149" s="64"/>
      <c r="L149" s="86">
        <v>30</v>
      </c>
      <c r="M149" s="86">
        <v>103</v>
      </c>
      <c r="N149" s="64" t="s">
        <v>368</v>
      </c>
      <c r="O149" s="64" t="s">
        <v>379</v>
      </c>
      <c r="P149" s="64" t="s">
        <v>537</v>
      </c>
      <c r="Q149" s="64" t="s">
        <v>269</v>
      </c>
      <c r="R149" s="64"/>
    </row>
    <row r="150" spans="1:18" s="28" customFormat="1" ht="30" customHeight="1">
      <c r="A150" s="92" t="s">
        <v>550</v>
      </c>
      <c r="B150" s="71" t="s">
        <v>535</v>
      </c>
      <c r="C150" s="64" t="s">
        <v>551</v>
      </c>
      <c r="D150" s="91" t="s">
        <v>366</v>
      </c>
      <c r="E150" s="64" t="s">
        <v>372</v>
      </c>
      <c r="F150" s="66">
        <v>20</v>
      </c>
      <c r="G150" s="64"/>
      <c r="H150" s="64"/>
      <c r="I150" s="64"/>
      <c r="J150" s="64"/>
      <c r="K150" s="64"/>
      <c r="L150" s="86">
        <v>30</v>
      </c>
      <c r="M150" s="86">
        <v>105</v>
      </c>
      <c r="N150" s="64" t="s">
        <v>368</v>
      </c>
      <c r="O150" s="64" t="s">
        <v>369</v>
      </c>
      <c r="P150" s="64" t="s">
        <v>537</v>
      </c>
      <c r="Q150" s="64" t="s">
        <v>269</v>
      </c>
      <c r="R150" s="64"/>
    </row>
    <row r="151" spans="1:18" s="28" customFormat="1" ht="30" customHeight="1">
      <c r="A151" s="92" t="s">
        <v>552</v>
      </c>
      <c r="B151" s="71" t="s">
        <v>535</v>
      </c>
      <c r="C151" s="64" t="s">
        <v>553</v>
      </c>
      <c r="D151" s="91" t="s">
        <v>366</v>
      </c>
      <c r="E151" s="64" t="s">
        <v>372</v>
      </c>
      <c r="F151" s="66">
        <v>20</v>
      </c>
      <c r="G151" s="64"/>
      <c r="H151" s="64"/>
      <c r="I151" s="64"/>
      <c r="J151" s="64"/>
      <c r="K151" s="64"/>
      <c r="L151" s="86">
        <v>30</v>
      </c>
      <c r="M151" s="86">
        <v>95</v>
      </c>
      <c r="N151" s="64" t="s">
        <v>368</v>
      </c>
      <c r="O151" s="64" t="s">
        <v>379</v>
      </c>
      <c r="P151" s="64" t="s">
        <v>537</v>
      </c>
      <c r="Q151" s="64" t="s">
        <v>269</v>
      </c>
      <c r="R151" s="64"/>
    </row>
    <row r="152" spans="1:18" s="28" customFormat="1" ht="30" customHeight="1">
      <c r="A152" s="92" t="s">
        <v>554</v>
      </c>
      <c r="B152" s="71" t="s">
        <v>535</v>
      </c>
      <c r="C152" s="64" t="s">
        <v>555</v>
      </c>
      <c r="D152" s="91" t="s">
        <v>366</v>
      </c>
      <c r="E152" s="64" t="s">
        <v>372</v>
      </c>
      <c r="F152" s="66">
        <v>20</v>
      </c>
      <c r="G152" s="64"/>
      <c r="H152" s="64"/>
      <c r="I152" s="64"/>
      <c r="J152" s="64"/>
      <c r="K152" s="64"/>
      <c r="L152" s="86">
        <v>30</v>
      </c>
      <c r="M152" s="86">
        <v>91</v>
      </c>
      <c r="N152" s="64" t="s">
        <v>368</v>
      </c>
      <c r="O152" s="64" t="s">
        <v>379</v>
      </c>
      <c r="P152" s="64" t="s">
        <v>537</v>
      </c>
      <c r="Q152" s="64" t="s">
        <v>269</v>
      </c>
      <c r="R152" s="64"/>
    </row>
    <row r="153" spans="1:18" s="28" customFormat="1" ht="30" customHeight="1">
      <c r="A153" s="92" t="s">
        <v>556</v>
      </c>
      <c r="B153" s="71" t="s">
        <v>535</v>
      </c>
      <c r="C153" s="64" t="s">
        <v>557</v>
      </c>
      <c r="D153" s="91" t="s">
        <v>366</v>
      </c>
      <c r="E153" s="64" t="s">
        <v>372</v>
      </c>
      <c r="F153" s="66">
        <v>20</v>
      </c>
      <c r="G153" s="64"/>
      <c r="H153" s="64"/>
      <c r="I153" s="64"/>
      <c r="J153" s="64"/>
      <c r="K153" s="64"/>
      <c r="L153" s="86">
        <v>30</v>
      </c>
      <c r="M153" s="86">
        <v>98</v>
      </c>
      <c r="N153" s="64" t="s">
        <v>368</v>
      </c>
      <c r="O153" s="64" t="s">
        <v>379</v>
      </c>
      <c r="P153" s="64" t="s">
        <v>537</v>
      </c>
      <c r="Q153" s="64" t="s">
        <v>269</v>
      </c>
      <c r="R153" s="64"/>
    </row>
    <row r="154" spans="1:18" s="28" customFormat="1" ht="43.5" customHeight="1">
      <c r="A154" s="92" t="s">
        <v>558</v>
      </c>
      <c r="B154" s="71" t="s">
        <v>559</v>
      </c>
      <c r="C154" s="64" t="s">
        <v>560</v>
      </c>
      <c r="D154" s="91" t="s">
        <v>425</v>
      </c>
      <c r="E154" s="64" t="s">
        <v>372</v>
      </c>
      <c r="F154" s="66">
        <v>40</v>
      </c>
      <c r="G154" s="64"/>
      <c r="H154" s="64"/>
      <c r="I154" s="64"/>
      <c r="J154" s="64">
        <v>1</v>
      </c>
      <c r="K154" s="64">
        <f>F154</f>
        <v>40</v>
      </c>
      <c r="L154" s="86">
        <v>60</v>
      </c>
      <c r="M154" s="86">
        <v>198</v>
      </c>
      <c r="N154" s="64" t="s">
        <v>368</v>
      </c>
      <c r="O154" s="64" t="s">
        <v>369</v>
      </c>
      <c r="P154" s="64" t="s">
        <v>561</v>
      </c>
      <c r="Q154" s="64" t="s">
        <v>269</v>
      </c>
      <c r="R154" s="64"/>
    </row>
    <row r="155" spans="1:18" s="28" customFormat="1" ht="30" customHeight="1">
      <c r="A155" s="92" t="s">
        <v>562</v>
      </c>
      <c r="B155" s="71" t="s">
        <v>563</v>
      </c>
      <c r="C155" s="64" t="s">
        <v>564</v>
      </c>
      <c r="D155" s="91" t="s">
        <v>425</v>
      </c>
      <c r="E155" s="64" t="s">
        <v>372</v>
      </c>
      <c r="F155" s="66">
        <v>40</v>
      </c>
      <c r="G155" s="64"/>
      <c r="H155" s="64"/>
      <c r="I155" s="64"/>
      <c r="J155" s="64">
        <v>1</v>
      </c>
      <c r="K155" s="64">
        <f>F155</f>
        <v>40</v>
      </c>
      <c r="L155" s="86">
        <v>60</v>
      </c>
      <c r="M155" s="86">
        <v>244</v>
      </c>
      <c r="N155" s="64" t="s">
        <v>368</v>
      </c>
      <c r="O155" s="64" t="s">
        <v>369</v>
      </c>
      <c r="P155" s="64" t="s">
        <v>561</v>
      </c>
      <c r="Q155" s="64" t="s">
        <v>269</v>
      </c>
      <c r="R155" s="64"/>
    </row>
    <row r="156" spans="1:18" s="28" customFormat="1" ht="30" customHeight="1">
      <c r="A156" s="92" t="s">
        <v>565</v>
      </c>
      <c r="B156" s="71" t="s">
        <v>563</v>
      </c>
      <c r="C156" s="64" t="s">
        <v>566</v>
      </c>
      <c r="D156" s="91" t="s">
        <v>425</v>
      </c>
      <c r="E156" s="64" t="s">
        <v>372</v>
      </c>
      <c r="F156" s="66">
        <v>40</v>
      </c>
      <c r="G156" s="64"/>
      <c r="H156" s="64"/>
      <c r="I156" s="64"/>
      <c r="J156" s="64">
        <v>1</v>
      </c>
      <c r="K156" s="64">
        <f>F156</f>
        <v>40</v>
      </c>
      <c r="L156" s="86">
        <v>60</v>
      </c>
      <c r="M156" s="86">
        <v>237</v>
      </c>
      <c r="N156" s="64" t="s">
        <v>368</v>
      </c>
      <c r="O156" s="64" t="s">
        <v>369</v>
      </c>
      <c r="P156" s="64" t="s">
        <v>561</v>
      </c>
      <c r="Q156" s="64" t="s">
        <v>269</v>
      </c>
      <c r="R156" s="64"/>
    </row>
    <row r="157" spans="1:18" s="28" customFormat="1" ht="30" customHeight="1">
      <c r="A157" s="92" t="s">
        <v>567</v>
      </c>
      <c r="B157" s="71" t="s">
        <v>563</v>
      </c>
      <c r="C157" s="64" t="s">
        <v>568</v>
      </c>
      <c r="D157" s="91" t="s">
        <v>366</v>
      </c>
      <c r="E157" s="64" t="s">
        <v>372</v>
      </c>
      <c r="F157" s="66">
        <v>20</v>
      </c>
      <c r="G157" s="64"/>
      <c r="H157" s="64"/>
      <c r="I157" s="64"/>
      <c r="J157" s="64">
        <v>1</v>
      </c>
      <c r="K157" s="64">
        <f>F157</f>
        <v>20</v>
      </c>
      <c r="L157" s="86">
        <v>30</v>
      </c>
      <c r="M157" s="86">
        <v>95</v>
      </c>
      <c r="N157" s="64" t="s">
        <v>368</v>
      </c>
      <c r="O157" s="64" t="s">
        <v>379</v>
      </c>
      <c r="P157" s="64" t="s">
        <v>561</v>
      </c>
      <c r="Q157" s="64" t="s">
        <v>269</v>
      </c>
      <c r="R157" s="64"/>
    </row>
    <row r="158" spans="1:18" s="28" customFormat="1" ht="30" customHeight="1">
      <c r="A158" s="92" t="s">
        <v>569</v>
      </c>
      <c r="B158" s="71" t="s">
        <v>563</v>
      </c>
      <c r="C158" s="64" t="s">
        <v>570</v>
      </c>
      <c r="D158" s="91" t="s">
        <v>366</v>
      </c>
      <c r="E158" s="64" t="s">
        <v>372</v>
      </c>
      <c r="F158" s="66">
        <v>20</v>
      </c>
      <c r="G158" s="64"/>
      <c r="H158" s="64"/>
      <c r="I158" s="64"/>
      <c r="J158" s="64"/>
      <c r="K158" s="64"/>
      <c r="L158" s="86">
        <v>30</v>
      </c>
      <c r="M158" s="86">
        <v>98</v>
      </c>
      <c r="N158" s="64" t="s">
        <v>368</v>
      </c>
      <c r="O158" s="64" t="s">
        <v>379</v>
      </c>
      <c r="P158" s="64" t="s">
        <v>561</v>
      </c>
      <c r="Q158" s="64" t="s">
        <v>269</v>
      </c>
      <c r="R158" s="64"/>
    </row>
    <row r="159" spans="1:18" s="28" customFormat="1" ht="63.75">
      <c r="A159" s="92" t="s">
        <v>571</v>
      </c>
      <c r="B159" s="71" t="s">
        <v>563</v>
      </c>
      <c r="C159" s="64" t="s">
        <v>572</v>
      </c>
      <c r="D159" s="91" t="s">
        <v>366</v>
      </c>
      <c r="E159" s="64" t="s">
        <v>372</v>
      </c>
      <c r="F159" s="66">
        <v>20</v>
      </c>
      <c r="G159" s="64"/>
      <c r="H159" s="64"/>
      <c r="I159" s="64"/>
      <c r="J159" s="64"/>
      <c r="K159" s="64"/>
      <c r="L159" s="86">
        <v>30</v>
      </c>
      <c r="M159" s="86">
        <v>91</v>
      </c>
      <c r="N159" s="64" t="s">
        <v>368</v>
      </c>
      <c r="O159" s="64" t="s">
        <v>379</v>
      </c>
      <c r="P159" s="64" t="s">
        <v>561</v>
      </c>
      <c r="Q159" s="64" t="s">
        <v>269</v>
      </c>
      <c r="R159" s="64"/>
    </row>
    <row r="160" spans="1:18" s="3" customFormat="1" ht="39" customHeight="1">
      <c r="A160" s="16" t="s">
        <v>260</v>
      </c>
      <c r="B160" s="16" t="s">
        <v>261</v>
      </c>
      <c r="C160" s="23"/>
      <c r="D160" s="18"/>
      <c r="E160" s="18"/>
      <c r="F160" s="47"/>
      <c r="G160" s="18"/>
      <c r="H160" s="18"/>
      <c r="I160" s="18"/>
      <c r="J160" s="18"/>
      <c r="K160" s="18"/>
      <c r="L160" s="18"/>
      <c r="M160" s="18"/>
      <c r="N160" s="18"/>
      <c r="O160" s="18"/>
      <c r="P160" s="18"/>
      <c r="Q160" s="18"/>
      <c r="R160" s="18"/>
    </row>
    <row r="161" spans="1:18" s="3" customFormat="1" ht="69" customHeight="1">
      <c r="A161" s="16" t="s">
        <v>94</v>
      </c>
      <c r="B161" s="20" t="s">
        <v>573</v>
      </c>
      <c r="C161" s="16"/>
      <c r="D161" s="18"/>
      <c r="E161" s="18"/>
      <c r="F161" s="47">
        <f>SUM(F162)</f>
        <v>829.0500000000001</v>
      </c>
      <c r="G161" s="18"/>
      <c r="H161" s="18"/>
      <c r="I161" s="18"/>
      <c r="J161" s="18"/>
      <c r="K161" s="18"/>
      <c r="L161" s="18">
        <f>SUM(L162)</f>
        <v>2630</v>
      </c>
      <c r="M161" s="18">
        <f>SUM(M162)</f>
        <v>2630</v>
      </c>
      <c r="N161" s="18"/>
      <c r="O161" s="18"/>
      <c r="P161" s="18"/>
      <c r="Q161" s="18"/>
      <c r="R161" s="18"/>
    </row>
    <row r="162" spans="1:18" s="27" customFormat="1" ht="30" customHeight="1">
      <c r="A162" s="95" t="s">
        <v>130</v>
      </c>
      <c r="B162" s="22" t="s">
        <v>574</v>
      </c>
      <c r="C162" s="95"/>
      <c r="D162" s="96">
        <f>SUM(D163:D171)</f>
        <v>2630</v>
      </c>
      <c r="E162" s="68"/>
      <c r="F162" s="70">
        <f>SUM(F163:F171)</f>
        <v>829.0500000000001</v>
      </c>
      <c r="G162" s="97"/>
      <c r="H162" s="97"/>
      <c r="I162" s="97"/>
      <c r="J162" s="97"/>
      <c r="K162" s="97"/>
      <c r="L162" s="97">
        <f>SUM(L163:L171)</f>
        <v>2630</v>
      </c>
      <c r="M162" s="97">
        <f>SUM(M163:M171)</f>
        <v>2630</v>
      </c>
      <c r="N162" s="68"/>
      <c r="O162" s="68"/>
      <c r="P162" s="68"/>
      <c r="Q162" s="68"/>
      <c r="R162" s="68"/>
    </row>
    <row r="163" spans="1:18" s="27" customFormat="1" ht="30" customHeight="1">
      <c r="A163" s="48" t="s">
        <v>132</v>
      </c>
      <c r="B163" s="62" t="s">
        <v>575</v>
      </c>
      <c r="C163" s="52" t="s">
        <v>576</v>
      </c>
      <c r="D163" s="98">
        <v>200</v>
      </c>
      <c r="E163" s="50" t="s">
        <v>577</v>
      </c>
      <c r="F163" s="99">
        <v>57.75</v>
      </c>
      <c r="G163" s="50"/>
      <c r="H163" s="50"/>
      <c r="I163" s="50"/>
      <c r="J163" s="50"/>
      <c r="K163" s="50"/>
      <c r="L163" s="98">
        <v>200</v>
      </c>
      <c r="M163" s="98">
        <v>200</v>
      </c>
      <c r="N163" s="50" t="s">
        <v>578</v>
      </c>
      <c r="O163" s="52" t="s">
        <v>579</v>
      </c>
      <c r="P163" s="52" t="s">
        <v>580</v>
      </c>
      <c r="Q163" s="50" t="s">
        <v>341</v>
      </c>
      <c r="R163" s="50"/>
    </row>
    <row r="164" spans="1:18" s="27" customFormat="1" ht="30" customHeight="1">
      <c r="A164" s="48" t="s">
        <v>189</v>
      </c>
      <c r="B164" s="62" t="s">
        <v>581</v>
      </c>
      <c r="C164" s="52" t="s">
        <v>146</v>
      </c>
      <c r="D164" s="98">
        <v>156</v>
      </c>
      <c r="E164" s="50" t="s">
        <v>577</v>
      </c>
      <c r="F164" s="100">
        <v>44.55</v>
      </c>
      <c r="G164" s="50"/>
      <c r="H164" s="50"/>
      <c r="I164" s="50"/>
      <c r="J164" s="50"/>
      <c r="K164" s="50"/>
      <c r="L164" s="98">
        <v>156</v>
      </c>
      <c r="M164" s="98">
        <v>156</v>
      </c>
      <c r="N164" s="50" t="s">
        <v>578</v>
      </c>
      <c r="O164" s="52" t="s">
        <v>582</v>
      </c>
      <c r="P164" s="52" t="s">
        <v>149</v>
      </c>
      <c r="Q164" s="50" t="s">
        <v>341</v>
      </c>
      <c r="R164" s="50"/>
    </row>
    <row r="165" spans="1:18" s="27" customFormat="1" ht="30" customHeight="1">
      <c r="A165" s="48" t="s">
        <v>195</v>
      </c>
      <c r="B165" s="62" t="s">
        <v>583</v>
      </c>
      <c r="C165" s="52" t="s">
        <v>152</v>
      </c>
      <c r="D165" s="98">
        <v>255</v>
      </c>
      <c r="E165" s="50" t="s">
        <v>577</v>
      </c>
      <c r="F165" s="100">
        <v>74.25</v>
      </c>
      <c r="G165" s="50"/>
      <c r="H165" s="50"/>
      <c r="I165" s="50"/>
      <c r="J165" s="50"/>
      <c r="K165" s="50"/>
      <c r="L165" s="98">
        <v>255</v>
      </c>
      <c r="M165" s="98">
        <v>255</v>
      </c>
      <c r="N165" s="50" t="s">
        <v>578</v>
      </c>
      <c r="O165" s="52" t="s">
        <v>584</v>
      </c>
      <c r="P165" s="52" t="s">
        <v>155</v>
      </c>
      <c r="Q165" s="50" t="s">
        <v>341</v>
      </c>
      <c r="R165" s="50"/>
    </row>
    <row r="166" spans="1:18" s="27" customFormat="1" ht="30" customHeight="1">
      <c r="A166" s="48" t="s">
        <v>278</v>
      </c>
      <c r="B166" s="62" t="s">
        <v>585</v>
      </c>
      <c r="C166" s="52" t="s">
        <v>158</v>
      </c>
      <c r="D166" s="98">
        <v>221</v>
      </c>
      <c r="E166" s="50" t="s">
        <v>577</v>
      </c>
      <c r="F166" s="100">
        <v>64.05</v>
      </c>
      <c r="G166" s="50"/>
      <c r="H166" s="50"/>
      <c r="I166" s="50"/>
      <c r="J166" s="50"/>
      <c r="K166" s="50"/>
      <c r="L166" s="98">
        <v>221</v>
      </c>
      <c r="M166" s="98">
        <v>221</v>
      </c>
      <c r="N166" s="50" t="s">
        <v>578</v>
      </c>
      <c r="O166" s="52" t="s">
        <v>586</v>
      </c>
      <c r="P166" s="52" t="s">
        <v>161</v>
      </c>
      <c r="Q166" s="50" t="s">
        <v>341</v>
      </c>
      <c r="R166" s="50"/>
    </row>
    <row r="167" spans="1:18" s="27" customFormat="1" ht="30" customHeight="1">
      <c r="A167" s="48" t="s">
        <v>203</v>
      </c>
      <c r="B167" s="62" t="s">
        <v>587</v>
      </c>
      <c r="C167" s="52" t="s">
        <v>588</v>
      </c>
      <c r="D167" s="98">
        <v>421</v>
      </c>
      <c r="E167" s="50" t="s">
        <v>577</v>
      </c>
      <c r="F167" s="100">
        <v>124.05</v>
      </c>
      <c r="G167" s="50"/>
      <c r="H167" s="50"/>
      <c r="I167" s="50"/>
      <c r="J167" s="50"/>
      <c r="K167" s="50"/>
      <c r="L167" s="98">
        <v>421</v>
      </c>
      <c r="M167" s="98">
        <v>421</v>
      </c>
      <c r="N167" s="50" t="s">
        <v>578</v>
      </c>
      <c r="O167" s="52" t="s">
        <v>589</v>
      </c>
      <c r="P167" s="52" t="s">
        <v>590</v>
      </c>
      <c r="Q167" s="50" t="s">
        <v>341</v>
      </c>
      <c r="R167" s="50"/>
    </row>
    <row r="168" spans="1:18" s="27" customFormat="1" ht="30" customHeight="1">
      <c r="A168" s="48" t="s">
        <v>290</v>
      </c>
      <c r="B168" s="62" t="s">
        <v>591</v>
      </c>
      <c r="C168" s="52" t="s">
        <v>592</v>
      </c>
      <c r="D168" s="98">
        <v>227</v>
      </c>
      <c r="E168" s="50" t="s">
        <v>577</v>
      </c>
      <c r="F168" s="100">
        <v>65.85</v>
      </c>
      <c r="G168" s="50"/>
      <c r="H168" s="50"/>
      <c r="I168" s="50"/>
      <c r="J168" s="50"/>
      <c r="K168" s="50"/>
      <c r="L168" s="98">
        <v>227</v>
      </c>
      <c r="M168" s="98">
        <v>227</v>
      </c>
      <c r="N168" s="50" t="s">
        <v>578</v>
      </c>
      <c r="O168" s="52" t="s">
        <v>593</v>
      </c>
      <c r="P168" s="52" t="s">
        <v>594</v>
      </c>
      <c r="Q168" s="50" t="s">
        <v>341</v>
      </c>
      <c r="R168" s="50"/>
    </row>
    <row r="169" spans="1:18" s="27" customFormat="1" ht="30" customHeight="1">
      <c r="A169" s="48" t="s">
        <v>296</v>
      </c>
      <c r="B169" s="62" t="s">
        <v>595</v>
      </c>
      <c r="C169" s="52" t="s">
        <v>596</v>
      </c>
      <c r="D169" s="98">
        <v>522</v>
      </c>
      <c r="E169" s="50" t="s">
        <v>577</v>
      </c>
      <c r="F169" s="100">
        <v>154.5</v>
      </c>
      <c r="G169" s="50"/>
      <c r="H169" s="50"/>
      <c r="I169" s="50"/>
      <c r="J169" s="50"/>
      <c r="K169" s="50"/>
      <c r="L169" s="98">
        <v>522</v>
      </c>
      <c r="M169" s="98">
        <v>522</v>
      </c>
      <c r="N169" s="50" t="s">
        <v>578</v>
      </c>
      <c r="O169" s="52" t="s">
        <v>597</v>
      </c>
      <c r="P169" s="52" t="s">
        <v>598</v>
      </c>
      <c r="Q169" s="50" t="s">
        <v>341</v>
      </c>
      <c r="R169" s="50"/>
    </row>
    <row r="170" spans="1:18" s="27" customFormat="1" ht="30" customHeight="1">
      <c r="A170" s="48" t="s">
        <v>301</v>
      </c>
      <c r="B170" s="62" t="s">
        <v>599</v>
      </c>
      <c r="C170" s="52" t="s">
        <v>600</v>
      </c>
      <c r="D170" s="98">
        <v>339</v>
      </c>
      <c r="E170" s="50" t="s">
        <v>577</v>
      </c>
      <c r="F170" s="100">
        <v>99.45</v>
      </c>
      <c r="G170" s="50"/>
      <c r="H170" s="50"/>
      <c r="I170" s="50"/>
      <c r="J170" s="50"/>
      <c r="K170" s="50"/>
      <c r="L170" s="98">
        <v>339</v>
      </c>
      <c r="M170" s="98">
        <v>339</v>
      </c>
      <c r="N170" s="50" t="s">
        <v>578</v>
      </c>
      <c r="O170" s="52" t="s">
        <v>601</v>
      </c>
      <c r="P170" s="52" t="s">
        <v>602</v>
      </c>
      <c r="Q170" s="50" t="s">
        <v>341</v>
      </c>
      <c r="R170" s="50"/>
    </row>
    <row r="171" spans="1:18" s="27" customFormat="1" ht="30" customHeight="1">
      <c r="A171" s="48" t="s">
        <v>306</v>
      </c>
      <c r="B171" s="62" t="s">
        <v>603</v>
      </c>
      <c r="C171" s="52" t="s">
        <v>604</v>
      </c>
      <c r="D171" s="98">
        <v>289</v>
      </c>
      <c r="E171" s="50" t="s">
        <v>605</v>
      </c>
      <c r="F171" s="100">
        <v>144.6</v>
      </c>
      <c r="G171" s="50"/>
      <c r="H171" s="50"/>
      <c r="I171" s="50"/>
      <c r="J171" s="50"/>
      <c r="K171" s="50"/>
      <c r="L171" s="98">
        <v>289</v>
      </c>
      <c r="M171" s="98">
        <v>289</v>
      </c>
      <c r="N171" s="50" t="s">
        <v>578</v>
      </c>
      <c r="O171" s="52" t="s">
        <v>606</v>
      </c>
      <c r="P171" s="52" t="s">
        <v>602</v>
      </c>
      <c r="Q171" s="50" t="s">
        <v>341</v>
      </c>
      <c r="R171" s="50"/>
    </row>
    <row r="172" spans="1:18" ht="14.25">
      <c r="A172" s="101" t="s">
        <v>607</v>
      </c>
      <c r="B172" s="102"/>
      <c r="C172" s="102"/>
      <c r="D172" s="102"/>
      <c r="E172" s="102"/>
      <c r="F172" s="102"/>
      <c r="G172" s="102"/>
      <c r="H172" s="102"/>
      <c r="I172" s="102"/>
      <c r="J172" s="102"/>
      <c r="K172" s="102"/>
      <c r="L172" s="102"/>
      <c r="M172" s="102"/>
      <c r="N172" s="102"/>
      <c r="O172" s="102"/>
      <c r="P172" s="102"/>
      <c r="Q172" s="102"/>
      <c r="R172" s="102"/>
    </row>
    <row r="173" spans="1:18" ht="14.25">
      <c r="A173" s="101" t="s">
        <v>608</v>
      </c>
      <c r="B173" s="102"/>
      <c r="C173" s="102"/>
      <c r="D173" s="102"/>
      <c r="E173" s="102"/>
      <c r="F173" s="102"/>
      <c r="G173" s="102"/>
      <c r="H173" s="102"/>
      <c r="I173" s="102"/>
      <c r="J173" s="102"/>
      <c r="K173" s="102"/>
      <c r="L173" s="102"/>
      <c r="M173" s="102"/>
      <c r="N173" s="102"/>
      <c r="O173" s="102"/>
      <c r="P173" s="102"/>
      <c r="Q173" s="102"/>
      <c r="R173" s="102"/>
    </row>
    <row r="174" spans="1:18" ht="14.25">
      <c r="A174" s="101"/>
      <c r="B174" s="102"/>
      <c r="C174" s="102"/>
      <c r="D174" s="102"/>
      <c r="E174" s="102"/>
      <c r="F174" s="102"/>
      <c r="G174" s="102"/>
      <c r="H174" s="102"/>
      <c r="I174" s="102"/>
      <c r="J174" s="102"/>
      <c r="K174" s="102"/>
      <c r="L174" s="102"/>
      <c r="M174" s="102"/>
      <c r="N174" s="102"/>
      <c r="O174" s="102"/>
      <c r="P174" s="102"/>
      <c r="Q174" s="102"/>
      <c r="R174" s="102"/>
    </row>
  </sheetData>
  <sheetProtection/>
  <mergeCells count="24">
    <mergeCell ref="A1:B1"/>
    <mergeCell ref="A2:R2"/>
    <mergeCell ref="J3:K3"/>
    <mergeCell ref="F4:I4"/>
    <mergeCell ref="J4:M4"/>
    <mergeCell ref="J5:K5"/>
    <mergeCell ref="L5:M5"/>
    <mergeCell ref="A172:R172"/>
    <mergeCell ref="A173:R173"/>
    <mergeCell ref="A174:R174"/>
    <mergeCell ref="A4:A6"/>
    <mergeCell ref="B4:B6"/>
    <mergeCell ref="C4:C6"/>
    <mergeCell ref="D4:D6"/>
    <mergeCell ref="E4:E6"/>
    <mergeCell ref="F5:F6"/>
    <mergeCell ref="G5:G6"/>
    <mergeCell ref="H5:H6"/>
    <mergeCell ref="I5:I6"/>
    <mergeCell ref="N4:N6"/>
    <mergeCell ref="O4:O6"/>
    <mergeCell ref="P4:P6"/>
    <mergeCell ref="Q4:Q6"/>
    <mergeCell ref="R4:R6"/>
  </mergeCells>
  <printOptions horizontalCentered="1"/>
  <pageMargins left="0.4330708661417323" right="0.3937007874015748" top="0.5905511811023623" bottom="0.5118110236220472" header="0.5118110236220472" footer="0.31496062992125984"/>
  <pageSetup firstPageNumber="23" useFirstPageNumber="1" fitToHeight="0" fitToWidth="1" horizontalDpi="600" verticalDpi="600" orientation="landscape" paperSize="9" scale="65"/>
</worksheet>
</file>

<file path=xl/worksheets/sheet4.xml><?xml version="1.0" encoding="utf-8"?>
<worksheet xmlns="http://schemas.openxmlformats.org/spreadsheetml/2006/main" xmlns:r="http://schemas.openxmlformats.org/officeDocument/2006/relationships">
  <dimension ref="A1:D27"/>
  <sheetViews>
    <sheetView tabSelected="1" zoomScaleSheetLayoutView="100" workbookViewId="0" topLeftCell="A1">
      <selection activeCell="C14" sqref="C14"/>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 min="242" max="16384" width="9.00390625" style="5" customWidth="1"/>
  </cols>
  <sheetData>
    <row r="1" spans="1:2" s="1" customFormat="1" ht="20.25">
      <c r="A1" s="6" t="s">
        <v>609</v>
      </c>
      <c r="B1" s="6"/>
    </row>
    <row r="2" spans="1:4" s="2" customFormat="1" ht="30.75" customHeight="1">
      <c r="A2" s="7" t="s">
        <v>610</v>
      </c>
      <c r="B2" s="7"/>
      <c r="C2" s="7"/>
      <c r="D2" s="7"/>
    </row>
    <row r="3" spans="1:3" s="3" customFormat="1" ht="16.5" customHeight="1">
      <c r="A3" s="8"/>
      <c r="B3" s="9"/>
      <c r="C3" s="10"/>
    </row>
    <row r="4" spans="1:4" s="3" customFormat="1" ht="51" customHeight="1">
      <c r="A4" s="11" t="s">
        <v>27</v>
      </c>
      <c r="B4" s="11" t="s">
        <v>611</v>
      </c>
      <c r="C4" s="11" t="s">
        <v>612</v>
      </c>
      <c r="D4" s="12" t="s">
        <v>117</v>
      </c>
    </row>
    <row r="5" spans="1:4" s="3" customFormat="1" ht="18" customHeight="1">
      <c r="A5" s="13"/>
      <c r="B5" s="13" t="s">
        <v>36</v>
      </c>
      <c r="C5" s="14">
        <f>C6+C14+C22</f>
        <v>15821.789999999999</v>
      </c>
      <c r="D5" s="15"/>
    </row>
    <row r="6" spans="1:4" s="3" customFormat="1" ht="21.75" customHeight="1">
      <c r="A6" s="13" t="s">
        <v>128</v>
      </c>
      <c r="B6" s="16" t="s">
        <v>129</v>
      </c>
      <c r="C6" s="17">
        <v>4975.5</v>
      </c>
      <c r="D6" s="15"/>
    </row>
    <row r="7" spans="1:4" s="3" customFormat="1" ht="21.75" customHeight="1">
      <c r="A7" s="13" t="s">
        <v>130</v>
      </c>
      <c r="B7" s="16" t="s">
        <v>131</v>
      </c>
      <c r="C7" s="17">
        <v>999.999701</v>
      </c>
      <c r="D7" s="15"/>
    </row>
    <row r="8" spans="1:4" s="3" customFormat="1" ht="21.75" customHeight="1">
      <c r="A8" s="13" t="s">
        <v>180</v>
      </c>
      <c r="B8" s="16" t="s">
        <v>181</v>
      </c>
      <c r="C8" s="18">
        <v>2999</v>
      </c>
      <c r="D8" s="15"/>
    </row>
    <row r="9" spans="1:4" s="3" customFormat="1" ht="21.75" customHeight="1">
      <c r="A9" s="13" t="s">
        <v>208</v>
      </c>
      <c r="B9" s="16" t="s">
        <v>209</v>
      </c>
      <c r="C9" s="18"/>
      <c r="D9" s="15"/>
    </row>
    <row r="10" spans="1:4" s="3" customFormat="1" ht="21" customHeight="1">
      <c r="A10" s="13" t="s">
        <v>210</v>
      </c>
      <c r="B10" s="16" t="s">
        <v>211</v>
      </c>
      <c r="C10" s="18">
        <v>576.5</v>
      </c>
      <c r="D10" s="15"/>
    </row>
    <row r="11" spans="1:4" s="3" customFormat="1" ht="21.75" customHeight="1">
      <c r="A11" s="13" t="s">
        <v>242</v>
      </c>
      <c r="B11" s="16" t="s">
        <v>243</v>
      </c>
      <c r="C11" s="18"/>
      <c r="D11" s="15"/>
    </row>
    <row r="12" spans="1:4" s="3" customFormat="1" ht="21.75" customHeight="1">
      <c r="A12" s="13" t="s">
        <v>244</v>
      </c>
      <c r="B12" s="16" t="s">
        <v>245</v>
      </c>
      <c r="C12" s="18">
        <v>400</v>
      </c>
      <c r="D12" s="15"/>
    </row>
    <row r="13" spans="1:4" s="3" customFormat="1" ht="59.25" customHeight="1">
      <c r="A13" s="13" t="s">
        <v>260</v>
      </c>
      <c r="B13" s="16" t="s">
        <v>261</v>
      </c>
      <c r="C13" s="18"/>
      <c r="D13" s="19" t="s">
        <v>613</v>
      </c>
    </row>
    <row r="14" spans="1:4" s="3" customFormat="1" ht="18" customHeight="1">
      <c r="A14" s="16" t="s">
        <v>262</v>
      </c>
      <c r="B14" s="16" t="s">
        <v>263</v>
      </c>
      <c r="C14" s="18">
        <v>10017.24</v>
      </c>
      <c r="D14" s="15"/>
    </row>
    <row r="15" spans="1:4" s="3" customFormat="1" ht="18.75" customHeight="1">
      <c r="A15" s="13" t="s">
        <v>130</v>
      </c>
      <c r="B15" s="16" t="s">
        <v>264</v>
      </c>
      <c r="C15" s="18">
        <v>6287.93</v>
      </c>
      <c r="D15" s="15"/>
    </row>
    <row r="16" spans="1:4" s="3" customFormat="1" ht="18" customHeight="1">
      <c r="A16" s="13" t="s">
        <v>180</v>
      </c>
      <c r="B16" s="16" t="s">
        <v>311</v>
      </c>
      <c r="C16" s="18">
        <v>966.56</v>
      </c>
      <c r="D16" s="15"/>
    </row>
    <row r="17" spans="1:4" s="3" customFormat="1" ht="51">
      <c r="A17" s="13" t="s">
        <v>208</v>
      </c>
      <c r="B17" s="16" t="s">
        <v>335</v>
      </c>
      <c r="C17" s="18"/>
      <c r="D17" s="15"/>
    </row>
    <row r="18" spans="1:4" s="3" customFormat="1" ht="18" customHeight="1">
      <c r="A18" s="13" t="s">
        <v>210</v>
      </c>
      <c r="B18" s="20" t="s">
        <v>614</v>
      </c>
      <c r="C18" s="18">
        <v>687.75</v>
      </c>
      <c r="D18" s="15"/>
    </row>
    <row r="19" spans="1:4" s="3" customFormat="1" ht="18" customHeight="1">
      <c r="A19" s="13" t="s">
        <v>242</v>
      </c>
      <c r="B19" s="16" t="s">
        <v>355</v>
      </c>
      <c r="C19" s="18">
        <v>75</v>
      </c>
      <c r="D19" s="15"/>
    </row>
    <row r="20" spans="1:4" s="3" customFormat="1" ht="18" customHeight="1">
      <c r="A20" s="13" t="s">
        <v>244</v>
      </c>
      <c r="B20" s="16" t="s">
        <v>359</v>
      </c>
      <c r="C20" s="18">
        <v>2000</v>
      </c>
      <c r="D20" s="15"/>
    </row>
    <row r="21" spans="1:4" s="3" customFormat="1" ht="63.75" customHeight="1">
      <c r="A21" s="13" t="s">
        <v>260</v>
      </c>
      <c r="B21" s="16" t="s">
        <v>261</v>
      </c>
      <c r="C21" s="18"/>
      <c r="D21" s="21" t="s">
        <v>615</v>
      </c>
    </row>
    <row r="22" spans="1:4" s="3" customFormat="1" ht="85.5" customHeight="1">
      <c r="A22" s="13" t="s">
        <v>94</v>
      </c>
      <c r="B22" s="16" t="s">
        <v>261</v>
      </c>
      <c r="C22" s="18">
        <f>SUM(C23)</f>
        <v>829.05</v>
      </c>
      <c r="D22" s="21" t="s">
        <v>616</v>
      </c>
    </row>
    <row r="23" spans="1:4" s="3" customFormat="1" ht="18" customHeight="1">
      <c r="A23" s="13" t="s">
        <v>130</v>
      </c>
      <c r="B23" s="22" t="s">
        <v>574</v>
      </c>
      <c r="C23" s="18">
        <v>829.05</v>
      </c>
      <c r="D23" s="15"/>
    </row>
    <row r="24" spans="1:4" s="3" customFormat="1" ht="18" customHeight="1">
      <c r="A24" s="16"/>
      <c r="B24" s="23"/>
      <c r="C24" s="18"/>
      <c r="D24" s="15"/>
    </row>
    <row r="25" spans="1:4" s="3" customFormat="1" ht="18" customHeight="1">
      <c r="A25" s="16"/>
      <c r="B25" s="23"/>
      <c r="C25" s="18"/>
      <c r="D25" s="15"/>
    </row>
    <row r="26" spans="1:4" ht="27.75" customHeight="1">
      <c r="A26" s="24" t="s">
        <v>617</v>
      </c>
      <c r="B26" s="24"/>
      <c r="C26" s="24"/>
      <c r="D26" s="24"/>
    </row>
    <row r="27" spans="1:4" ht="14.25">
      <c r="A27" s="25"/>
      <c r="B27" s="26"/>
      <c r="C27" s="26"/>
      <c r="D27" s="26"/>
    </row>
  </sheetData>
  <sheetProtection/>
  <mergeCells count="4">
    <mergeCell ref="A1:B1"/>
    <mergeCell ref="A2:D2"/>
    <mergeCell ref="A3:B3"/>
    <mergeCell ref="A26:D2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李润兵</cp:lastModifiedBy>
  <cp:lastPrinted>2021-03-16T06:21:39Z</cp:lastPrinted>
  <dcterms:created xsi:type="dcterms:W3CDTF">2016-09-03T03:25:32Z</dcterms:created>
  <dcterms:modified xsi:type="dcterms:W3CDTF">2021-04-27T10:03:28Z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