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弥渡县巩固拓展脱贫攻坚成果和乡村振兴项目库(2026年度) " sheetId="11" r:id="rId1"/>
  </sheets>
  <definedNames>
    <definedName name="_xlnm._FilterDatabase" localSheetId="0" hidden="1">'弥渡县巩固拓展脱贫攻坚成果和乡村振兴项目库(2026年度) '!$A$4:$T$95</definedName>
    <definedName name="_xlnm.Print_Area" localSheetId="0">'弥渡县巩固拓展脱贫攻坚成果和乡村振兴项目库(2026年度) '!$A$1:$T$95</definedName>
    <definedName name="_xlnm.Print_Titles" localSheetId="0">'弥渡县巩固拓展脱贫攻坚成果和乡村振兴项目库(2026年度) '!$2:$4</definedName>
  </definedNames>
  <calcPr calcId="144525"/>
</workbook>
</file>

<file path=xl/sharedStrings.xml><?xml version="1.0" encoding="utf-8"?>
<sst xmlns="http://schemas.openxmlformats.org/spreadsheetml/2006/main" count="871" uniqueCount="466">
  <si>
    <t>附件：</t>
  </si>
  <si>
    <t>弥渡县巩固拓展脱贫攻坚成果和乡村振兴项目库(2026年度)</t>
  </si>
  <si>
    <t>序号</t>
  </si>
  <si>
    <t>项目名称</t>
  </si>
  <si>
    <t>项目类别</t>
  </si>
  <si>
    <r>
      <rPr>
        <b/>
        <sz val="12"/>
        <color theme="1"/>
        <rFont val="宋体"/>
        <charset val="134"/>
      </rPr>
      <t>建设性质</t>
    </r>
    <r>
      <rPr>
        <b/>
        <sz val="10"/>
        <color theme="1"/>
        <rFont val="宋体"/>
        <charset val="134"/>
      </rPr>
      <t>（新建/续建）</t>
    </r>
  </si>
  <si>
    <r>
      <rPr>
        <b/>
        <sz val="12"/>
        <color theme="1"/>
        <rFont val="宋体"/>
        <charset val="134"/>
      </rPr>
      <t>项目实施地点（</t>
    </r>
    <r>
      <rPr>
        <b/>
        <sz val="10"/>
        <color theme="1"/>
        <rFont val="宋体"/>
        <charset val="134"/>
      </rPr>
      <t>到乡镇、村、组</t>
    </r>
    <r>
      <rPr>
        <b/>
        <sz val="12"/>
        <color theme="1"/>
        <rFont val="宋体"/>
        <charset val="134"/>
      </rPr>
      <t>）</t>
    </r>
  </si>
  <si>
    <r>
      <rPr>
        <b/>
        <sz val="12"/>
        <color theme="1"/>
        <rFont val="宋体"/>
        <charset val="134"/>
      </rPr>
      <t>项目组织实施单位（</t>
    </r>
    <r>
      <rPr>
        <b/>
        <sz val="10"/>
        <color theme="1"/>
        <rFont val="宋体"/>
        <charset val="134"/>
      </rPr>
      <t>乡镇人民政府/县级部门</t>
    </r>
    <r>
      <rPr>
        <b/>
        <sz val="12"/>
        <color theme="1"/>
        <rFont val="宋体"/>
        <charset val="134"/>
      </rPr>
      <t>）</t>
    </r>
  </si>
  <si>
    <t>项目行业主管部门（县级部门）</t>
  </si>
  <si>
    <t>项目概要及建设主要内容</t>
  </si>
  <si>
    <t>预算投资及资金来源（万元）</t>
  </si>
  <si>
    <t>项目绩效目标
（总体目标）</t>
  </si>
  <si>
    <t>联农带农机制</t>
  </si>
  <si>
    <t>是否易地搬迁后扶项目</t>
  </si>
  <si>
    <t>是否到户项目</t>
  </si>
  <si>
    <t>受益总人口（人）</t>
  </si>
  <si>
    <t>受益脱贫人口、监测对象（人）</t>
  </si>
  <si>
    <t>备注</t>
  </si>
  <si>
    <t>总投资</t>
  </si>
  <si>
    <t>衔接资金</t>
  </si>
  <si>
    <t>上海帮扶   资金</t>
  </si>
  <si>
    <t>行业部门资金</t>
  </si>
  <si>
    <t>其它资金</t>
  </si>
  <si>
    <t>合计</t>
  </si>
  <si>
    <t>34个</t>
  </si>
  <si>
    <t>——</t>
  </si>
  <si>
    <t xml:space="preserve"> 一、产业发展类项目</t>
  </si>
  <si>
    <t>弥渡县脱贫人口小额信贷贴息项目</t>
  </si>
  <si>
    <t>金融保险配套-小额贷款贴息</t>
  </si>
  <si>
    <t>新建</t>
  </si>
  <si>
    <t>红岩镇、新街镇、弥城镇、寅街镇、苴力镇、密祉镇、德苴乡、牛街乡</t>
  </si>
  <si>
    <t>弥渡县农业农村局</t>
  </si>
  <si>
    <t xml:space="preserve">   按照巩固拓展脱贫攻坚成果同乡村振兴有效衔接政策，按贷款市场报价利率（LPR）,给予红岩镇、新街镇、弥城镇、寅街镇、苴力镇、密祉镇、德苴乡、牛街乡脱贫人口和监测对象（脱贫不稳定户、边缘易致贫户、突发严重困难户）小额信贷贴息4600户，贷款余额2.3亿元。</t>
  </si>
  <si>
    <t>通过给予小额信贷贴息，巩固脱贫攻坚成果，促进脱贫人口户均增收5000元。通过给予小额信贷贴息，带动4600户农户增收</t>
  </si>
  <si>
    <t>小额信贷贴息项目实施后，将解决群众产业发展资金短缺问题，促进产业发展，带动4600户农户户均增收5000元。</t>
  </si>
  <si>
    <t>否</t>
  </si>
  <si>
    <t>是</t>
  </si>
  <si>
    <t>2</t>
  </si>
  <si>
    <t>弥渡县现代农业（蔬菜“双绑”）产业建设项目</t>
  </si>
  <si>
    <t xml:space="preserve">   依托耘飞等农业龙头企业，新建现代农业设施蔬菜大棚382亩，推广“双绑”产业发展模式，入其中：红岩镇82亩、弥城镇200亩、苴力镇100亩。建成后衔接资金投入部分资产归村集体所有，由村集体与龙头企业签订“双绑”协议，村集体每年按协议收取资产收益。</t>
  </si>
  <si>
    <t>弥渡县红岩镇现代农业（蔬菜“双绑”）产业建设项目</t>
  </si>
  <si>
    <t>生产项目—种植业基地</t>
  </si>
  <si>
    <t>红岩镇章岗、罗营、班局、红岩、竹园等村委会</t>
  </si>
  <si>
    <t>红岩镇人民政府</t>
  </si>
  <si>
    <t xml:space="preserve">   在全镇范围内新建82亩现代设施农业大棚，其中新建拱高3.6米、肩宽7米的蔬菜大棚，配套灌溉、吊蔓、电气照明、自动化水肥系统等附属设施设备，推广“双绑”产业发展模式。</t>
  </si>
  <si>
    <t>1.实现现代设施农业产值1000万元以上。2.带动周边群众就业300人以上。3.改善农业大水大肥的生产模式，减少农业面源污染。</t>
  </si>
  <si>
    <t xml:space="preserve">  项目建成后，82万元衔接资金形成的16.4亩蔬菜大棚资产归东海村集体所有；村集体增收7万元以上。由村集体租赁给龙头企业运营管理使用，每年租金收益7万元，利润分红收益4.92万元。提供脱贫人口、监测对象就业岗位25个。
  </t>
  </si>
  <si>
    <t>24451</t>
  </si>
  <si>
    <t>1768</t>
  </si>
  <si>
    <t>2.2</t>
  </si>
  <si>
    <t>弥城镇现代农业（蔬菜“双绑”）产业建设项目</t>
  </si>
  <si>
    <t>弥渡县弥城镇蔡庄社区蔡总旗村、长坡社区罗坪村</t>
  </si>
  <si>
    <t>弥城镇人民政府</t>
  </si>
  <si>
    <t xml:space="preserve">    新建“双绑”大棚200亩，在蔡庄、长坡两个社区建设蔬菜大棚。建成后衔接资金投入部分分别归蔡庄、长坡社区村集体所有，由村集体与龙头企业签订“双绑”协议，村集体每年按协议收取资产收益。</t>
  </si>
  <si>
    <t>依托已建成并投人使用的“双绑”蔬菜大棚550亩，扩大建设规模至650亩，实现亩均产值5万元以上，带动50户农户户均增收10万元以上。</t>
  </si>
  <si>
    <t xml:space="preserve"> 长坡项目建成后，100万元衔接资金形成的经营性资产归长坡社区集体所有；由村集体租赁给龙头企业运营管理使用，每年租金收益10万元，利润分红收益5万元。提供脱贫人口、监测对象就业岗位80个。蔡庄项目建成后采用龙头企业绑合作社+合作社绑农户”的“双绑”框架，利益分配上村集体和合作社先在总收入中提取3%作为集体资产收入，剩余利润中80%分给种植农户，20%归公司。村集体每年按协议收取资产收益，带动20户农户户均增收10万元以上。</t>
  </si>
  <si>
    <t>弥渡县苴力镇现代农业（蔬菜“双绑”）产业建设项目</t>
  </si>
  <si>
    <t>白云村委会</t>
  </si>
  <si>
    <t>苴力镇人民政府</t>
  </si>
  <si>
    <t xml:space="preserve">    在白云村委会范围内新建设施农业大棚100亩，推广“双绑”产业发展模式。建成后衔接资金投入部分资产归村集体所有，由村集体与龙头企业签订“双绑”协议，村集体每年按协议收取资产收益。</t>
  </si>
  <si>
    <t>建设蔬菜大棚100亩，建成后衔接资金投入部分资产归村集体所有，由村集体与龙头企业签订“双绑”协议，村集体每年按协议收取资产收益。</t>
  </si>
  <si>
    <t xml:space="preserve">  项目建成后，100万元衔接资金形成的固定资产归白云村村集体所有。实行合作社绑农户、龙头企业绑合作社的“双绑”模式运营管理使用，每年增加村集体收入不少于3万元，增加合作社社员收益不少于5万元。提供脱贫人口、监测对象就业岗位20个。
  </t>
  </si>
  <si>
    <t>弥渡县仓三十九贡菜超级工厂</t>
  </si>
  <si>
    <t>加工流通项目—加工业</t>
  </si>
  <si>
    <t>续建</t>
  </si>
  <si>
    <t>红岩镇史近村委会仙女庄村</t>
  </si>
  <si>
    <t xml:space="preserve">   依托仓衣农创农业龙头企业，建设仓三十九贡菜超级工厂，占地面积34.3亩，建筑面积25800㎡。包含农副食品加工车间2600㎡、脱水蔬菜加工车间11000㎡、精深加工酱菜车间3300㎡、果蔬脆车间3000㎡等。项目建成后，资产归村集体所有，由第三方企业负责日常管理运营，并由企业方负责支付项目建设土地租金和运营维护成本，收益按照占比量化至村集体。收益主要用于巩固脱贫攻坚成果、村集体经济发展和村公益事业。项目惠及农户51728人，其中脱贫户和监测户6890人。</t>
  </si>
  <si>
    <t>1.实现年产优质贡菜1200吨。2.带动周边农户就近务工400人以上。3.减少农药、化肥的使用，改善农业种植结构，降低农业面源污染。</t>
  </si>
  <si>
    <t xml:space="preserve">  项目建成后，1000万元衔接资金形成的700平方米厂房资产归史近村集体所有；由村集体租赁给龙头企业运营管理使用，每年租金收益78万元，利润分红收益 万元。提供脱贫人口、监测对象就业岗位300个。
  </t>
  </si>
  <si>
    <t>51728</t>
  </si>
  <si>
    <t>6890</t>
  </si>
  <si>
    <t>红岩镇百利春晓现代农业温室大棚建设项目</t>
  </si>
  <si>
    <t>红岩镇赤水、红岩村委会</t>
  </si>
  <si>
    <t xml:space="preserve">  依托百利春晓农业龙头企业，新建现代设施蔬菜温室连体大棚200亩及配套基础设施。项目建成后，资产归村集体所有，由第三方企业负责日常管理运营，并由企业方负责支付项目建设土地租金和运营维护成本，收益按照占比量化至村集体。收益主要用于巩固脱贫攻坚成果、村集体经济发展和村公益事业。项目惠及农户7923人，其中脱贫户和监测户1038人。。</t>
  </si>
  <si>
    <t>1.实现现代农业转型升级，种植优质特色小番茄，年产值900万元以上。3.提供土地利用效率，增加土地附加值。3.减少农业面源污染。</t>
  </si>
  <si>
    <t xml:space="preserve">  项目建成后，350万元衔接资金形成的70亩蔬菜大棚资产归红岩村集体所有；150万元衔接资金形成的30亩蔬菜大棚资产归赤水村集体所有。由村集体租赁给龙头企业运营管理使用，每年租金收益30万元，利润分红收益 万元。提供脱贫人口、监测对象就业岗位130个。
  </t>
  </si>
  <si>
    <t>7923</t>
  </si>
  <si>
    <t>1038</t>
  </si>
  <si>
    <t>弥渡县现代农业（绿色蔬菜）产业园新街镇设施化有机蔬菜种植示范项目（二期）</t>
  </si>
  <si>
    <t>新街镇新街村</t>
  </si>
  <si>
    <t>新街镇人民政府</t>
  </si>
  <si>
    <t xml:space="preserve">   依托自然之星农业龙头企业，建设连栋低碳智能温室100亩，配套自动化控制和水肥一体化系统。建成后资产归村集体所有，由龙头企业统一经营管理，村集体每年按衔接资金投入金额的5%以上提取收益。</t>
  </si>
  <si>
    <t>建设连栋低碳智能温室100亩，配套自动化控制和水肥一体化系统。建成后资产归村集体所有，由龙头企业统一经营管理，村集体每年按衔接资金投入金额的5%以上提取收益。</t>
  </si>
  <si>
    <t xml:space="preserve">  项目建成后，1000万元衔接资金形成的大棚及配套设施资产归新街村集体所有。由村集体租赁给自然之星企业运营管理使用，每年租金收益80万元。增加群众收益，每年增收2000元/亩土地流转费用，可带动当地群众50个参与设施蔬菜种植、分拣包装，带动当地群众务工增收约100万元，,提供脱贫人口、监测对象就业岗位10个。
  </t>
  </si>
  <si>
    <t>弥渡县兰桂骐现代农业弥渡基地（新街镇天鹅田）建设项目</t>
  </si>
  <si>
    <t>新街镇金刚村</t>
  </si>
  <si>
    <t xml:space="preserve">    依托兰桂骐农业龙头企业，新建高标准连栋薄膜温室80亩，含混凝土基础、主体钢结构、覆盖材料、遮阳、保温、内循环风机、顶开窗、降温系统等，并配套建设排水沟渠、生产道路等附属设施。</t>
  </si>
  <si>
    <t>建成后资产归村集体所有，由龙头企业统一经营管理，村集体每年按衔接资金投入金额的5%以上提取收益。</t>
  </si>
  <si>
    <t xml:space="preserve">  项目建成后，1000万元衔接资金形成的大棚及配套设施资产归新街村集体所有。形成的资产由村集体租赁给兰桂骐企业运营管理使用，每年租金收益60万元。增加群众收益，除每年增收1700元/亩土地流转费用，还可带动当地群众80人参与鲜花养护、采摘、分拣包装等工作，带动当地群众务工增收约100万元。
  </t>
  </si>
  <si>
    <t>弥渡县新街镇现代农业（酱菜加工）产业园建设项目</t>
  </si>
  <si>
    <t>加工流通项目-加工业</t>
  </si>
  <si>
    <t>新街镇西庄村</t>
  </si>
  <si>
    <t xml:space="preserve">   依托老土罐农业龙头企业，完成新增生产线基础设施建设，对生产加工设备升级换代。</t>
  </si>
  <si>
    <t xml:space="preserve">  项目建成后，600万元衔接资金形成的经营性生产线资产归西庄村集体所有。形成的资产由西庄村集体租赁给老土罐企业运营管理使用，每年租金收益42万元。预计带动当地群众15人就近务工。</t>
  </si>
  <si>
    <t>弥渡县新街镇综合冷链物流园建设项目</t>
  </si>
  <si>
    <t>加工流通项目-农产品仓储保鲜冷链基础设施建设</t>
  </si>
  <si>
    <t>新街镇罗荡村</t>
  </si>
  <si>
    <t xml:space="preserve">    依托马帮冷链物流龙头企业，新建1万立方米高标准冷链仓库，配套综合服务中心1500平方米等附属设施。</t>
  </si>
  <si>
    <t xml:space="preserve">  项目建成后，1000万元衔接资金形成的经营性资产归罗荡村集体所有。由村集体租赁给马帮冷链物流企业运营管理使用，每年租金收益50万元。提供脱贫人口、监测对象就业岗位10个。
  </t>
  </si>
  <si>
    <t>弥渡县新街镇高碳型农林废弃物无土栽培基质中心建设项目</t>
  </si>
  <si>
    <t>新街镇</t>
  </si>
  <si>
    <t xml:space="preserve">    依托大理耘飞农业龙头企业，新建生产厂房3000平方米以上，并配套建设排水沟渠、电路、生产道路等附属设施。</t>
  </si>
  <si>
    <t xml:space="preserve">  项目建成后，500万元衔接资金形成的厂房及配套的生产附属设施等资产归新街镇集体所有。形成的资产由村集体租赁给耘飞公司运营管理使用，每年租金收益48万元。可带动当地群众500人就业，预计带动农户每户3万元/年。</t>
  </si>
  <si>
    <t>弥渡县寅街镇果蔬现代农业融合发展示范园建设项目</t>
  </si>
  <si>
    <t>寅街镇东风村委会下邑村</t>
  </si>
  <si>
    <t>寅街镇人民政府</t>
  </si>
  <si>
    <t xml:space="preserve">
    依托春沐源农业龙头企业，新建不低于15000㎡高端智能薄膜温室。主体钢结构采用Q235碳素结构钢，工厂加工成型后进行热浸镀锌防腐处理，现场组装。温室顶部覆盖散射薄膜，开窗配备高密度防虫网。四周双层薄膜覆盖，内部配套双层幕布。采用悬挂型种植槽，配无土栽培水肥一体化智能控制技术。</t>
  </si>
  <si>
    <t>主要通过项目的建设，不断发展壮大樱桃番茄种植及弥渡数字农业产业，同时使“资金变资产，资产变收益”的效益得到了最大化。并带动周边的脱贫不稳定户、边缘易致贫户、突发特殊困难户就近务工，增加农户收入；辐射带动周围农业发展及周边村落的餐饮、民宿等多项活动。从而实现生态效益、经济效益和社会效益三者的统一。</t>
  </si>
  <si>
    <t xml:space="preserve">  项目建成后，1000万元衔接资金形成的1000万元资产归寅街镇11个村集体所有，其中，东风村占资产的20%，其他10个村各占资产的8%；由寅街镇人民政府代表11个村集体与龙头企业签订租赁协议，企业负责运营管理使用，每年租金收益65万元。提供脱贫人口、监测对象就业岗位70个。
  </t>
  </si>
  <si>
    <t>新街镇产业发展基础设施补短板项目</t>
  </si>
  <si>
    <t>配套设施项目-产业园（区）</t>
  </si>
  <si>
    <t>新街镇西河村</t>
  </si>
  <si>
    <t>弥渡县供电局</t>
  </si>
  <si>
    <t xml:space="preserve">   为有效解决新街镇在玉米制种产业生产环节中用电难的问题，投资150万元在西河村实施产业发展基础设施补短板项目：1、新立电杆75基，新打拉线30条；2、架设10kV线路4.13km；3、安装真空断路器 1 台、隔离开关 1 套、避雷器1组;4、开挖接地沟深1 条；5、安装800KVA变压器一台及配套设备。</t>
  </si>
  <si>
    <t>通过项目的实施，有效解决辖区内生产用电困难的问题，促进玉米制种产业稳步发展，带动群众增收。</t>
  </si>
  <si>
    <t xml:space="preserve">  项目建成后，170万元衔接资金形成的等资产归新街镇村集体所有。形成的资产由村集体租赁给国丰公司管理使用，每年租金收益8.5万元。可带动当地群众500人就业，预计带动农户每户3万元/年。</t>
  </si>
  <si>
    <t>云南弥渡产业园区沪滇数字健康产业园标准化厂房建设项目（二期）</t>
  </si>
  <si>
    <t>弥城镇长坡社区</t>
  </si>
  <si>
    <t>德苴乡人民政府
牛街乡人民政府</t>
  </si>
  <si>
    <t>云南弥渡产业园区管理委员会</t>
  </si>
  <si>
    <t xml:space="preserve">   新建标准化厂房建筑面积9472.04平方米,采用框架结构形式,包括:蒸压加气混凝土砌块墙体4500平方米,门窗1700平方米， 厂房地坪硬化2500平方米,配套厂房道路260米、供水管网180米、雨水管网370米、污水管网200米、弱电管网 300米等附属设施， 土地平整5000 平方米。项目建成后,资产产权归德苴乡、牛街乡村集体所有。</t>
  </si>
  <si>
    <t>通过建设云南省弥渡县产业园长坡岭片区基础产业园，带动当地经济发展，促进群众增收和提升村集体收入，受益村集体每年共增加收入75万元，带动周边农户发展。充分发挥区位优势，形成合理的循环经济项目组合，有利于提高资源利用率，拉动全县经济增长。</t>
  </si>
  <si>
    <t xml:space="preserve">  项目建成后，975万元衔接资金形成的3695平方米标准化厂房资产归德苴乡村集体所有；975万元衔接资金形成的3695平方米标准化厂房资产归牛街乡村集体所有。由村集体租赁给龙头企业运营管理使用，每年租金收益75万元，其中德苴乡村集体37.5万元；牛街乡村集体37.5万元。提供脱贫人口、监测对象就业岗位60个。
  </t>
  </si>
  <si>
    <t xml:space="preserve">否 </t>
  </si>
  <si>
    <t>寅街镇养殖废弃物无害化处理厂房建设项目</t>
  </si>
  <si>
    <t>寅街镇高营村委会</t>
  </si>
  <si>
    <t xml:space="preserve">    依托润博盛龙头企业，在寅街镇高营村弥渡产业园区白塔湾片区实施云南弥渡产业园区白塔湾片区养殖废弃物无害化处理标准化厂房建设项目，项目建设用地使用权为工业用地。建设内容：1.新建标准化厂房1800平方米,混凝土基础及混凝土主体框架,包括:混凝土砌块墙体1600平方米,门窗260平方米，投资360万元;2. 厂房地坪硬化2000平方米,配套厂房道路300米、供水管网500米、雨水管网260米、污水管网800米等附属设施， 投资110万元;3.污水处理设备1套，投资30万元。项目建成后,资产产权归寅街镇高营村村集体所有，用于巩固脱贫攻坚成果、村经济发展和村公益事业。</t>
  </si>
  <si>
    <t>主要通过项目的建设，不断发展壮大发展产业园区联农带农，同时使“资金变资产，资产变收益”的效益得到了最大化。并带动周边的脱贫不稳定户、边缘易致贫户、突发特殊困难户就近务工，增加农户收入；辐射带动周边村落的餐饮、民宿等多项活动。从而实现生态效益、经济效益和社会效益三者的统一。</t>
  </si>
  <si>
    <t xml:space="preserve">  项目建成后，500万元衔接资金形成的500万元资产归高营村集体所有；资产确权到高营村集体。由村集体租赁给龙头企业运营管理使用，每年租金收益20万元。提供脱贫人口、监测对象就业岗位30个。
  </t>
  </si>
  <si>
    <t>弥渡县德苴乡烤烟能力提升水平项目</t>
  </si>
  <si>
    <t>产业发展-产业服务支撑-科技服务</t>
  </si>
  <si>
    <t>全乡13个村委会</t>
  </si>
  <si>
    <t>德苴乡人民政府</t>
  </si>
  <si>
    <t>弥渡县农业农村局、县烟草公司</t>
  </si>
  <si>
    <t>对全乡1680座果蔬烘干机进行改造，在每台烘干机上采购加装1个燃烧机和1个控制器，改造后采用生物质颗粒燃料替代煤炭和木柴，减少环境污染，提升烘烤烟叶品质，降低烟叶烘烤成本，增加群众收入。每座烘干机的改造资金为4000元。</t>
  </si>
  <si>
    <t>完成全乡1680座果蔬烘干机改造，在每台烘干机上采购加装1个燃烧机和1个控制器，改造后采用生物质颗粒燃料替代煤炭和木柴，减少环境污染，提升烘烤烟叶品质，降低烟叶烘烤成本，增加群众收入。于2026年7月下旬前完成改造并投入烘烤。</t>
  </si>
  <si>
    <t xml:space="preserve">  项目建成后，600万元衔接资金形成的收益资产为到户资产，由所在村委会种植专业合作社进行管理运营，带动生产、帮扶产销对接，确保群众充分收益。合作社向烘烤烟叶的农户收取烘烤费用，实现村集体经济增收，收益主要用于巩固脱贫攻坚成果、村经济发展和村公益事业。受益人数可达5040人。
  </t>
  </si>
  <si>
    <t xml:space="preserve">是 </t>
  </si>
  <si>
    <t>弥渡县德苴乡日产200吨粮食烘干基地建设项目</t>
  </si>
  <si>
    <t>产业发展-加工流通项目加工业</t>
  </si>
  <si>
    <t>塘子依土地村</t>
  </si>
  <si>
    <t>建设日产200吨粮食烘干基地，主要烘干粮食为玉米，总投资501万元。1.场地平整硬化及电源设备变压器安装和电控系统等基础设施100万元。2.烘干设施设备购置包括鲜穗烘干塔、脱粒机、筛选机、地磅秤、提升机、井子架等设施建设271万元。3.厂房、成品仓库等区域建设130万元。</t>
  </si>
  <si>
    <t>在依土地村新建粮食烘干基地。1.带动当地农户发展玉米产业，发展玉米种植不低于3.2万亩。2.社会效益日益凸显,吸引劳动力回流,到粮食烘干基地务工，增加收入。</t>
  </si>
  <si>
    <t xml:space="preserve">  项目建成后，501万元衔接资金形成的收益资产归依土地村集体所有，由依土地村集体租赁给龙头企业运营管理使用，每年租金收益1.5万元，利润分红收益3.5万元。可提供脱贫人口、监测对象就业岗位40个。
  </t>
  </si>
  <si>
    <t>弥渡县牛街乡特色农业产业发展项目</t>
  </si>
  <si>
    <t>牛街乡荣华、木掌、梅红、大桥、树密、龙街、马鞍、团结、牛街、康郎村</t>
  </si>
  <si>
    <t>牛街乡人民政府</t>
  </si>
  <si>
    <t xml:space="preserve">    1、在荣华、木掌村实施茶产业提升，劣质茶叶品种改良300亩，计划投；安装防虫灯50盏，低产茶园改造1200亩，包含土壤改良及种植结构优化。.茶园机耕路建设8.5公里，木掌茶厂提升改造，共计投资276万，自筹36万元。2、在保邑进行中草药产业提升,。完善水利设施，:新建200m³蓄水池5座，配套坡面集水沟。节水灌溉铺设滴灌管网200亩，林下种植区设移动式喷灌。加工与仓储设施，产地初加工车间建设清洗、分拣、烘干一体化车间（200㎡），配置热泵烘干设备，冷链仓储中心20㎡冷藏库预算，共计投资300万，自筹40万元 。  
 </t>
  </si>
  <si>
    <t>在荣华、木掌村实施茶产业提升在保邑进行中草药产业提升。</t>
  </si>
  <si>
    <t xml:space="preserve">  项目建成后，1、180万元衔接资金形成的优质茶园资产归木掌村集体所有；由村集体租赁给25户农户管理使用，每年租金收益10万元。提供脱贫人口、监测对象就业岗位25户120人，户均增收2万元。2、60万元衔接资金形成的木掌茶厂设备及改造厂房资产归荣华村集体所有。由村集体租赁给木掌茶厂运营管理使用，每年租金收益4万元，利润分红收益4.5万元。提供脱贫人口、监测对象就业岗位10户47人，户均增收1万元。3、260万元衔接资金形成的加工与仓储设施，产地初加工车间建设清洗、分拣、烘干一体化车间（200㎡），配置热泵烘干设备，冷链仓储中心20㎡冷藏库归保邑村集体由村集体租赁给弥渡神农中药材种植产销农民专业合作社运营管理使用，合作社已与上海药业集团签订收购协议，每年租金收益10万元，利润分红收益按订单利润的2%提取，预计收益3万元，提供脱贫人口、监测对象就业岗位30户84人
  </t>
  </si>
  <si>
    <t>弥城镇谷芹村乡村旅游发展项目</t>
  </si>
  <si>
    <t>弥城谷芹社区</t>
  </si>
  <si>
    <t>弥渡县文化和旅游局</t>
  </si>
  <si>
    <t>1.改造乡村旅居小院2460平方米，投资600万元；2.基础设施：C20砼路面硬化1500平方米，碎石铺垫路面3100平方米,C20混凝土挡墙280立方米，铺设预制沟盖板188米，投入200万元。</t>
  </si>
  <si>
    <t>通过项目实施，将进一步优化提升温泉小镇片区开发环境，进一步解决高芹村内闲置老旧危房屋，全面提升乡村人居环境，增加村集体收入。</t>
  </si>
  <si>
    <t>项目建成后，600万元衔接资金形成的乡村旅居小院20年经营权资产归高芹村集体所有；200万元衔接资金形成的基础设施资金归高芹村集体所有。由高芹村集体租赁给龙头企业运营管理使用，每年租金收益24万元。</t>
  </si>
  <si>
    <t>弥渡县新街镇乡村旅居产业发展基础设施补短板项目</t>
  </si>
  <si>
    <t>乡村建设行动-农村基础设施（含产业配套基础设施）</t>
  </si>
  <si>
    <t>新街镇海坝庄村、西河村</t>
  </si>
  <si>
    <t>弥渡县文化和旅游局、弥渡县住房和城乡建设局</t>
  </si>
  <si>
    <t xml:space="preserve">   新建道路、沟渠、生态停车场、彝族火把广场、公厕等基础设施，配套完善乡村旅居产业基础设施建设。</t>
  </si>
  <si>
    <t>新建道路、沟渠、生态停车场、彝族火把广场、公厕等基础设施，配套完善乡村旅居产业基础设施建设。</t>
  </si>
  <si>
    <t xml:space="preserve"> 通过强化配套基础设施建设，增强旅居产业吸引力，同步促进乡村旅游产业发展。</t>
  </si>
  <si>
    <t>沪滇--2026年度沪滇协作产业项目</t>
  </si>
  <si>
    <t>沪滇--2026年度云南弥渡产业园区沪滇协作数字健康产业园标准化厂房建设项目</t>
  </si>
  <si>
    <t xml:space="preserve">   新建标准化厂房建筑面积12118.55平方米,采用框架结构形式,包括:蒸压加气混凝土砌块墙体5000平方米,门窗2000平方米， 厂房地坪硬化2500平方米,配套厂房道路260米、供水管网180米、雨水管网370米、污水管网200米、弱电管网 300米等附属设施， 土地平整5000 平方米。</t>
  </si>
  <si>
    <t>通过建设云南省弥渡县产业园长坡岭片区基础产业园，带动当地经济发展，促进群众增收和提升村集体收入，受益的村集体每年共增加收入75万元，带动周边农户发展。充分发挥区位优势，形成合理的循环经济项目组合，有利于提高资源利用率，拉动全县经济增长。</t>
  </si>
  <si>
    <t xml:space="preserve">  项目建成后，975万元沪滇资金形成的3376平方米标准化厂房资产归德苴乡村集体所有；975万元沪滇资金形成的3376平方米标准化厂房资产归牛街乡村集体所有。由村集体租赁给龙头企业运营管理使用，每年租金收益75万元，其中德苴乡村集体37.5万元；牛街乡村集体37.5万元。提供脱贫人口、监测对象就业岗位60个。
  </t>
  </si>
  <si>
    <t>沪滇--2026年度红岩镇果蔬冷链物流仓储中心建设项目</t>
  </si>
  <si>
    <t>加工流通项目—农产品仓储保鲜冷链基础设施建设</t>
  </si>
  <si>
    <t>红岩镇班局、章岗、罗营、理卫、史近村委会</t>
  </si>
  <si>
    <t xml:space="preserve">   新建仓储中心围墙123米。进行混凝土场地硬化8568平方米。新建钢架大棚6740平方米，用于果蔬暂存、分拣或简易保鲜。新建挡墙27米，保障场地安全。新建消防水池5座，确保消防安全。改建办公用房950平方米。新建操作间1500平方米，用于冷链物流操作。安装变压器四套，保障电力供应。新建制冰房196平方米，用于冷链预冷和保鲜，新建冷库6000立方米。</t>
  </si>
  <si>
    <t>1.改善我镇农产品物流仓储及冷藏短板，可吸纳1500亩以上的瓜果蔬菜冷藏。2.减少农产品的损耗，提高价值。</t>
  </si>
  <si>
    <t xml:space="preserve">  项目建成后，180万元沪滇资金形成的1200立方冷库资产归东海村集体所有；180万元沪滇资金形成的1200立方冷库资产归赤水村集体所有；180万元沪滇资金形成的1200立方冷库资产归清水沟村集体所有；180万元沪滇资金形成的1200立方冷库资产归吉祥村集体所有；180万元沪滇资金形成的1200立方冷库资产归竹园村集体所有。村集体增收60万元以上。由村集体租赁给龙头企业运营管理使用，每年租金收益60万元，利润分红收益60万元。提供脱贫人口、监测对象就业岗位230个。
  </t>
  </si>
  <si>
    <t>沪滇--2026年度弥渡县德苴乡蔬菜制种产业园项目</t>
  </si>
  <si>
    <t>德苴乡岔河村</t>
  </si>
  <si>
    <t xml:space="preserve">    新建蔬菜制种生产温室大棚 100亩，配套田间道路、排水沟渠等。新建催芽室。配备播种设备包含真空泵、自动化播种机一套，营养土粉碎机一台等。制种生产温室生产大棚每个5-6 亩，共 100 亩。跨度 8 米，肩高4米，内设遮阳、滴灌。项目建成后资金投入部分资产归村集体所有，由村集体与龙头企业签订“双绑”协议，通过方案、协议等形式，明确土地流转、就业务工、带动生产、帮助产销对接、收益分红等利益联结机制，确保群众充分收益。</t>
  </si>
  <si>
    <t>在岔河村新建设施农业大棚100亩。1.经济效益显著提升，蔬菜种子的市场价值较高，是传统种植收益的8倍，提高种植户收益。2.社会效益日益凸显,吸引劳动力回流,培养新型职业农民。3.生态效益逐步显现，科学种植减少污染，资源循环利用。</t>
  </si>
  <si>
    <t xml:space="preserve">  项目建成后，资产确权给岔河村委会，村委会经济组织成立合作社以资产入股同企业组成联营体，联营体共同发展蔬菜制种产业，按照“3582双绑”联农带农模式进行合作，即销售收入在支付农户流转土地租金、资产折旧费、企业投入品成本（种苗、农药、化肥等投入品垫资）、劳动工资后，村集体经济组织提取3%，合作社提取5%，最后剩余部分80%分给农户，20%分给龙头企业。项目预计惠及农户562户2015人，其中脱贫户263户974人，监测对象39户106人。项目实施后集体收入预计每年收入不低于10万元。
  </t>
  </si>
  <si>
    <t>沪滇--2026年度弥渡县牛街乡“双绑”蔬菜大棚建设项目</t>
  </si>
  <si>
    <t>产业发展类</t>
  </si>
  <si>
    <t>牛街乡马鞍村、牛街村、康朗村</t>
  </si>
  <si>
    <t>农业农村局</t>
  </si>
  <si>
    <t xml:space="preserve">    新建蔬菜大棚100亩，采用“双绑”模式运营，配套温控、电气照明、灌溉（含必要管网、沟渠、穿井的基础设施建设）等附属设施，每亩预算5万元。</t>
  </si>
  <si>
    <t>完成新建100亩蔬菜大棚</t>
  </si>
  <si>
    <t xml:space="preserve">  项目建成后，500万元衔接资金形成的100亩蔬菜大棚资产归牛街村集体所有；由村集体租赁给20户农户运营管理使用，每年租金收益10万元，采用“双绑”模式运营，利益分配采用“3582“进行分配，预计实现毛收入200万-230万元/年，预计实现净利润80万-100万元/年。该项目涉及的村集体分红收入预计每年一共收入5万-8万元，预计带动脱贫户和监测户20户86人，户均增收6~8万，带动季节性用工8500余人次.
  </t>
  </si>
  <si>
    <t>沪滇--2026年度弥渡县苴力镇综合集贸市场建设项目</t>
  </si>
  <si>
    <t>公务服务设施（含产业配套基础设施）</t>
  </si>
  <si>
    <t>苴力镇苴力小村</t>
  </si>
  <si>
    <t xml:space="preserve">   新建农贸市场1栋 ，建筑结构为钢结构，建筑面积2400㎡。项目建成之后确权到苴力村委会，市场可整合周边5个行政村玉米制种、烤烟、秋冬蔬菜等农产品资源，有效降低农户交易中间环节成本，可实现临时摊位及市场管理服务费收益5万元提升村集体经济收入，项目直接覆盖11651名脱贫人口，有效降低因“产业不稳、就业不足”导致的返贫风险。</t>
  </si>
  <si>
    <t>原苴力农贸市场因占地面积较小，不能满足当前需要，导致部分经营户占街经营，新集贸市场建成将有效改善市场经营环境，着力解决群众生活物资、产业发展所需农资产品购买、产品销售等问题，同时降低群众的交易投入成本、增加创业就业机会，促进村民群众增收致富再上一个新台阶。同时积极引进市场经营方，增加村集体收入。</t>
  </si>
  <si>
    <t xml:space="preserve">  项目建成后，700万元沪滇资金形成的固定资产归苴力村委会村集体所有；由村集体租赁给龙头企业运营管理使用，每年租金收益约5万元。提供脱贫人口、监测对象就业岗位约50个。
  </t>
  </si>
  <si>
    <t>沪滇--2026年度弥渡县密祉镇旅居产业建设项目</t>
  </si>
  <si>
    <t>密祉镇</t>
  </si>
  <si>
    <t>密祉镇人民政府</t>
  </si>
  <si>
    <t>县文旅局</t>
  </si>
  <si>
    <t>项目总投资600万元，盘活已收储的32间（1652.8㎡）古街铺面。1.外部装修：32间门头统一配置1.2m×0.8m木质招牌及青瓦格栅，外立面嵌30cm×50cm花灯纹样浮雕64块，设12组高3.5m花灯景观廊架及80盏10W太阳能竹编灯笼，1652.8㎡外部墙面全铺稻草土色墙漆，保持统一风貌。2.内部装修：每间铺装青石板地面、原木吊顶、稻草土色墙漆，配128盏节能LED灯具及全套消防设施；购置非遗体验展示柜18套、互动操作台12台、农特展销货架20套，共50套基础设施；软装融入《小河淌水》、花灯摆件及龙狮文化装饰。3.完善32间铺面水电管网改造，投入30万元。项目依托年20万客流，预计带动就业85人，打造滇西文旅融合标杆。</t>
  </si>
  <si>
    <t>项目依托年20万客流，预计带动就业85人，打造滇西文旅融合标杆。</t>
  </si>
  <si>
    <t xml:space="preserve">  项目建成后，600万元沪滇资金形成的古街商铺资产归永和村集体所有。由村集体租赁给龙头企业运营管理使用，每年租金收益30万元，利润分红收益15万元。提供脱贫人口、监测对象就业岗位85个。
  </t>
  </si>
  <si>
    <t>沪滇--2026年度弥渡县寅街镇三合村户外运动产业发展项目</t>
  </si>
  <si>
    <r>
      <rPr>
        <sz val="10"/>
        <color theme="1"/>
        <rFont val="宋体"/>
        <charset val="134"/>
      </rPr>
      <t>生产项目</t>
    </r>
    <r>
      <rPr>
        <sz val="10"/>
        <color theme="1"/>
        <rFont val="Times New Roman"/>
        <charset val="134"/>
      </rPr>
      <t>—</t>
    </r>
    <r>
      <rPr>
        <sz val="10"/>
        <color theme="1"/>
        <rFont val="宋体"/>
        <charset val="134"/>
      </rPr>
      <t>休闲农业与乡村旅游</t>
    </r>
    <r>
      <rPr>
        <sz val="10"/>
        <color theme="1"/>
        <rFont val="Times New Roman"/>
        <charset val="134"/>
      </rPr>
      <t>​</t>
    </r>
  </si>
  <si>
    <t>寅街镇三合村</t>
  </si>
  <si>
    <t>弥渡县文旅局</t>
  </si>
  <si>
    <t xml:space="preserve">    1.新建亚高原户外水上远动基地一处，建筑面积500平方米，采用混凝土基础及钢架主体框架,包括:混凝土砌块墙体、挡墙、门窗及水电附属设施，投资200万元；打造户外水上赛道1公里，配置赛事附属设施设备（12条赛道，用于皮划艇、浆板等水上远动赛事）投资58万元。2.建设科普教育于一体的生态农业体验园1处，新建亲子农耕体验区600平方米、农产品加工体验区800平方米，投资70万元。3.新建乡村集市200平方米，配套流动摊位20个、指示牌15个、太阳能路灯50盏，户外垂钓场300平方米，投资180万元；4.实施人居环境提升工程1200平方米，投资45万元；配套污水处理管网2000米、三级氧化池400平方米及供水管网，投入60万元；风貌提升800平方米，投资20万元；生态停车场400平方米，投资35万元；公厕1座50平方米，投资30万元；垃圾箱20个，投资2万元。项目建成后，资产确权到勤劳村委会，发展壮大村集体经济，租赁给社会资本方管理运营，年租金15万元，收益用于巩固脱贫攻坚成果、村集体经济发展和村内公益事业。项目预计惠及农户212户780人，其中脱贫户和监测户69户294人。</t>
  </si>
  <si>
    <t>通过户外建设带动乡村品味提升，可吸引在外务工人员返乡近20余人。</t>
  </si>
  <si>
    <t xml:space="preserve">  项目建成后，500万元沪滇资金形成的500资产归勤劳村集体所有；资产确权到勤劳村集体。由村集体租赁给龙头企业运营管理使用，每年租金收益15万元。提供脱贫人口、监测对象就业岗位20个。
  </t>
  </si>
  <si>
    <t>沪滇--2026年度弥渡县密祉镇豆腐加工厂建设项目</t>
  </si>
  <si>
    <t>县农业农村局</t>
  </si>
  <si>
    <t>1.标准化生产设施建设：规划建设标准化生产车间，引入先进保鲜与加工设备，配套建设规范化污水处理设施。2.打造非遗文旅体验区：结合本地花灯文化等元素，将豆腐制作体验融入非遗研学路线，与豆腐宴等特色美食联动，形成文旅消费亮点。</t>
  </si>
  <si>
    <t>项目依托密祉豆腐加工优势，推动密祉豆腐产业化发展，争取实现年产值100万元</t>
  </si>
  <si>
    <t xml:space="preserve">  项目建成后，200万元沪滇资金形成的豆腐加工厂及生产设施设备资产归中心村集体所有；由村集体租赁给龙头企业运营管理使用，每年租金收益14万元，利润分红收益10万元。提供脱贫人口、监测对象就业岗位40个。
  </t>
  </si>
  <si>
    <t>二、就业帮扶类项目</t>
  </si>
  <si>
    <t>弥渡县跨省务工一次性交通补助项目</t>
  </si>
  <si>
    <t>务工补助-交通费补助</t>
  </si>
  <si>
    <t>各乡镇</t>
  </si>
  <si>
    <t>弥渡县公共就业和人才服务中心</t>
  </si>
  <si>
    <t>弥渡县人力资源和社会保障局</t>
  </si>
  <si>
    <t xml:space="preserve">   对弥渡县跨省务工且稳定就业3个月以上的脱贫人口（含监测对象），给予1000元/人的跨省务工一次性交通补助。根据符合条件人员主动申请情况，应补尽补，力争补助5000人以上。</t>
  </si>
  <si>
    <t xml:space="preserve">   对2026年年初以来弥渡县在省外务工且稳定就业3个月以上的脱贫劳动力（含监测对象)5000人发放一次性交通补贴，补贴标准1000元/人。</t>
  </si>
  <si>
    <t>弥渡县脱贫人口和监测对象中低收入家庭公益性岗位开发项目</t>
  </si>
  <si>
    <t>公益性岗位-公益性岗位</t>
  </si>
  <si>
    <t>弥渡县公共就业和人才服务中心、
弥渡县农业农村局</t>
  </si>
  <si>
    <t>弥渡县人力资源和社会保障局、
弥渡县农业农村局</t>
  </si>
  <si>
    <t xml:space="preserve">   对弥渡县脱贫劳动力和监测对象中低收入家庭开发公益性岗位开发880人，岗位补贴为800元/人/月。 </t>
  </si>
  <si>
    <t xml:space="preserve">   2026年对全县无法离乡、无业可扶、收入不稳定的脱贫户家庭劳动力开发乡村公益性岗位，计划安置880人；岗位补贴800元/人/月。</t>
  </si>
  <si>
    <t>三、乡村建设类项目</t>
  </si>
  <si>
    <t>弥渡县红岩镇产业发展基础设施补短板项目（竹园段）</t>
  </si>
  <si>
    <t>农村基础设施（含产业配套基础设施）</t>
  </si>
  <si>
    <t>红岩镇竹园村委会</t>
  </si>
  <si>
    <t>果河路果园至王武村段，土方开挖一般土方2046立方米，挖沟槽土方3250立方米，拆除浆砌石构造物1476立方米，挡墙基础、墙身C20混凝土7888立方米，土方回填39757立方米，DN200镀锌钢管给水管改移4248米，混凝土管66米。实心砖墙112立方米，DN400钢带波纹管安装240米，DN600钢带波纹管安装160米。</t>
  </si>
  <si>
    <t>1.改善我镇农业发展基础设施短板，提高农户农业生产效率。2.改善农业生态环境，减少农业污染。</t>
  </si>
  <si>
    <t>通过改善农业发展基础设施短板，减少种植成本，带动周边农户发展经济作物，增加收入。</t>
  </si>
  <si>
    <t>6804</t>
  </si>
  <si>
    <t>728</t>
  </si>
  <si>
    <t>弥渡县新街镇永祥等2个村农村人居环境整治提升项目</t>
  </si>
  <si>
    <t>人居环境整治-村容村貌提升</t>
  </si>
  <si>
    <t>新街镇永祥杨官村、铁柱坪村，新街村王安厂村、小陈家营村</t>
  </si>
  <si>
    <t>弥渡县林业和草原局、弥渡县农业农村局</t>
  </si>
  <si>
    <t>村内道路提升 2380 米，配建排水边沟 2000 米，农村人居环 境整治 2000 米。</t>
  </si>
  <si>
    <t xml:space="preserve">  通过项目实施，有利于提升人居环境，改善村容村貌，提升整体形象和宜业宜居的环境吸引力，主动融入全县“一河一路”发展布局。</t>
  </si>
  <si>
    <t>改善基础设施，促进农田提质增效，农业增产增收</t>
  </si>
  <si>
    <t>弥渡县弥城镇双海等4个村农村人居环境整治提升项目</t>
  </si>
  <si>
    <t>弥城镇双海社区、蔡庄社区、建宁社区、龙泉社区、谷芹社区</t>
  </si>
  <si>
    <t xml:space="preserve">南段：提升龙泉、谷芹两个村（社区）村内道路2000米（含土方开挖8376m³、回填17821m³、埋石混凝土挡墙修建4185m³、C20砼水沟186m³）；北段：提升双海、蔡庄两个村（社区）村内道路米（800）土方开挖2865m³、回填2350m³、埋石混凝土挡墙修建685m³。
</t>
  </si>
  <si>
    <t>整治提升4个村人居环境，连接自然村道路2800米，达到农用车及其余农机通行标准，辐射周边农田3000亩以上。</t>
  </si>
  <si>
    <t>项目区主要覆盖弥城镇双海、谷芹、龙泉三个社区蔬菜种植主产区，建成后将串联周边农田东西向机耕路、产业，达到田成方、路成网、渠相连的高标准绿色蔬菜产业基地建设效果。</t>
  </si>
  <si>
    <t>苴力镇苴力小村人居环境提升污水管网建设项目</t>
  </si>
  <si>
    <t>人居环境整治-农村污水治理</t>
  </si>
  <si>
    <t>苴力镇苴力村委会小村</t>
  </si>
  <si>
    <t>建设内容主要包括：钢带增强聚乙烯螺旋波纹管DN300，3030米；钢带增强聚乙烯螺旋波纹管DN400，2308米；钢管焊接D219x6，349米；钢管焊接D426x10，111米，PVC-U,DN200，3250米；沉泥井φ1000，60座；检查井φ1000，120座，管道镇墩1500x1500mm，1座；管道支墩700x700，39座；管道支墩1000x1000，12座；土方开挖20092m³；基础体积702m³；中粗砂回填7200m³；土方回填11620m³；管道包封混凝土17m³，道路破除与恢复8556m³等内容。</t>
  </si>
  <si>
    <t>完成村庄生活污水收集治理</t>
  </si>
  <si>
    <t>弥渡县德苴乡德苴村农村人居环境整治项目</t>
  </si>
  <si>
    <t>德苴乡德苴村委会德苴村一组、二组、三组，团结村一组、二组，戬谷村一组、二组、三组、四组</t>
  </si>
  <si>
    <t>建设村内污水处理系统：1.建设生活污水收集管（DN400 聚乙烯钢带增强波纹管 ）1507m.生活污水收集管（DN300 聚乙烯钢带增强波纹管）2115m.生活污水收集管（DN200 HDPE中空壁缠绕管）2951m.生活污水收集管（D110聚乙烯PE管）1950m；2.建设检查井（φ1000 钢筋混凝土）28座.沉泥井（φ1000 钢筋混凝土）18座.检查井（φ700 钢筋混凝土）30座.沉泥井（φ700 钢筋混凝土）28座.检查井（φ700 PE）67座.沉泥井（φ700 PE）64座.户用检查井（φ500 PE）150座。</t>
  </si>
  <si>
    <t>建设生活污水收集管1507m.生活污水收集管7016m.；2.建设检查井275座.沉泥井118座。农村生活污水得到有效治理，人居环境得到提升。</t>
  </si>
  <si>
    <t>项目建成后可实现农村生活.养殖污水收集治理，带动农户进一步发展养殖业，促进群众增收，同时美化村容村貌，提升人居环境，增强群众幸福感。</t>
  </si>
  <si>
    <t>弥渡县自然村公厕建设项目</t>
  </si>
  <si>
    <t>人居环境整治-农村卫生厕所改造（公共厕所）</t>
  </si>
  <si>
    <t>弥城镇、红岩镇、新街镇</t>
  </si>
  <si>
    <t>弥城镇人民政府、
红岩镇人民政府、
新街镇人民政府</t>
  </si>
  <si>
    <t>为进一步提升弥渡县农村人居环境，计划在弥城、红岩、新街镇各新建设8座自然村公厕，总数24座。</t>
  </si>
  <si>
    <t xml:space="preserve">以改善农村人居环境、提升村民生活品质为核心，紧扣和美乡村建设要求，高质量完成目标自然村公厕新建/改建任务，实现常住户100户以上或人口集中区域公厕全覆盖，切实解决村民“如厕难、如厕脏”问题。
</t>
  </si>
  <si>
    <t>弥城镇毗雄河人居环境整治提升项目</t>
  </si>
  <si>
    <t>弥城高芹村</t>
  </si>
  <si>
    <r>
      <rPr>
        <sz val="10"/>
        <rFont val="宋体"/>
        <charset val="134"/>
      </rPr>
      <t>新建道路挡墙0.8km，主要工程量为：C20埋石挡土墙6642m</t>
    </r>
    <r>
      <rPr>
        <vertAlign val="superscript"/>
        <sz val="10"/>
        <rFont val="宋体"/>
        <charset val="134"/>
      </rPr>
      <t>3</t>
    </r>
    <r>
      <rPr>
        <sz val="10"/>
        <rFont val="宋体"/>
        <charset val="134"/>
      </rPr>
      <t>,电力管群2km，C25挡墙加高387m</t>
    </r>
    <r>
      <rPr>
        <vertAlign val="superscript"/>
        <sz val="10"/>
        <rFont val="宋体"/>
        <charset val="134"/>
      </rPr>
      <t>3</t>
    </r>
    <r>
      <rPr>
        <sz val="10"/>
        <rFont val="宋体"/>
        <charset val="134"/>
      </rPr>
      <t>。</t>
    </r>
  </si>
  <si>
    <t>解决毗雄河进一步完善农文旅融合发展基础设施，提升人居环境。</t>
  </si>
  <si>
    <t>弥渡县2026年农村人居环境整治提升项目</t>
  </si>
  <si>
    <t>弥渡县红岩镇红岩村人居环境提升项目</t>
  </si>
  <si>
    <t>红岩镇红岩村委会</t>
  </si>
  <si>
    <t>1.新建村内道路硬化1867.5平方米（1.5米宽）；2.新建生命安全防护设施850米；3.人居环境提升3000平方米；4.公共空间提升改造50平方米；5.土地平整3858平方米；6.新建公共卫生间1座。</t>
  </si>
  <si>
    <t>项目建成后将深度赋能乡村振兴，通过修复水生态、完善水、路网等设施，既筑牢生态基底、激活绿色价值，又支撑特色农业升级与乡村旅游发展。项目惠及红岩集镇常住人口1万人，其中脱贫户和监测户211人。</t>
  </si>
  <si>
    <t>该项目通过建设基础设施、提升生态环境，构建多元联农带农机制。施工期间优先吸纳本地劳动力就业增收，设施完善后助力特色农业升级与乡村旅游发展，带动农产品销售、民宿经营等业态增收。</t>
  </si>
  <si>
    <t>10000</t>
  </si>
  <si>
    <t>211</t>
  </si>
  <si>
    <t>弥渡县毗雄河（新街段）生态环境综合治理项目</t>
  </si>
  <si>
    <t>新街镇新街村、六一村</t>
  </si>
  <si>
    <t>对毗雄河新街段进行综合治理，毗雄河西侧整治提升道路300m、浇筑C20混凝土挡墙5000m³，回填土方600m³；毗雄河东侧整治提升道路3000m。</t>
  </si>
  <si>
    <t xml:space="preserve"> 通过项目实施，有利于提高毗雄河的生态环境保护水平，美化村容村貌，提升整体形象和宜业宜居的环境吸引力，主动融入全县“一河一路”发展布局。</t>
  </si>
  <si>
    <t>弥城镇高芹村人居环境提升建设项目</t>
  </si>
  <si>
    <t>硬化村内道路4000平方米，实现户户通硬化路。</t>
  </si>
  <si>
    <t>项目实施完成后，彻底解决群众雨天出行不便的困难，通过新建停车场，解决群众村内停车困难等问题。</t>
  </si>
  <si>
    <t>弥渡县寅街镇人居环境提升补短板项目</t>
  </si>
  <si>
    <t>基础设施</t>
  </si>
  <si>
    <t>寅街镇新地村、寅街村</t>
  </si>
  <si>
    <t>项目主要对寅街镇新地村与寅街村的弱电与部分强电进行入地安装；新安装C-PVC 电缆保护管1600米，钢塑管160米，接地线360米，接地极240根，梅花管4800米，以及各种电缆井60座等内容。</t>
  </si>
  <si>
    <t>弥渡县“千万工程”乡村振兴村项目</t>
  </si>
  <si>
    <t>弥渡县寅街镇“千万工程”乡村振兴村项目</t>
  </si>
  <si>
    <t>人居环境整治-卫生厕所改造、污水治理、垃圾治理、村容村貌提升</t>
  </si>
  <si>
    <t>寅街镇大庄村委会</t>
  </si>
  <si>
    <t xml:space="preserve">
1.村内人居环境整治提升：新建垃圾房4个（5万）；
2.农村污水收集处置系统建设，污水管网系统搭建，完善各种污水处理设施配备。（大庄营三组、阿克营村、左所营村、瓦窑坡、庄街5个村污水管网完善；）（50万）
3.农田灌溉系统提升：庄街、左所营、阿克营三个村5800米三面光沟硬化（45万）
4..基础设施建设：村内巷道道路硬化提升2800m。（48万）
</t>
  </si>
  <si>
    <t>通过实施寅街镇“千万工程”乡村振兴示范村项目，村内人居环境得到进一步巩固提升，产业发展基础进一步夯实，吸引人才、技术、资本等生产要素向乡村聚集，带动农村集体经济的蓬勃发展，促进人民增收，有力助推乡村振兴。</t>
  </si>
  <si>
    <t>既促进脱贫人口全面增收，又丰富完善周边美丽乡村基础人居环境条件，不断提升群众幸福感。</t>
  </si>
  <si>
    <t>弥渡县德苴乡德苴村“千万工程”乡村振兴村项目</t>
  </si>
  <si>
    <t>德苴乡德苴村委会</t>
  </si>
  <si>
    <t xml:space="preserve">
1.村内人居环境整治提升改造1000㎡，安装路灯，卫生公共厕建设1座；
2.基础设施建设，村巷道路硬化提升1000m。
</t>
  </si>
  <si>
    <t>通过实施德苴乡“千万工程”乡村振兴示范村项目，村内人居环境得到进一步巩固提升，产业发展基础进一步夯实，吸引人才、技术、资本等生产要素向乡村聚集，带动农村集体经济的蓬勃发展，促进人民增收，有力助推乡村振兴。</t>
  </si>
  <si>
    <t>改善村民生产生活条件，不断提升群众幸福感。</t>
  </si>
  <si>
    <t>弥渡县苴力镇栗子园村委会乡村振兴村基础设施建设项目</t>
  </si>
  <si>
    <t>基础设施补短板</t>
  </si>
  <si>
    <t>苴力镇栗子园村委会</t>
  </si>
  <si>
    <t>1.污水管道埋设2.16千米；入户收集管1.24千米；
2.检查井108座；道路破除与恢复2376㎡；200m³化粪池1座</t>
  </si>
  <si>
    <t>以改善农村人居环境、提升村民生活品质为核心，紧扣和美乡村建设要求，以高质量完成污水治理工作，解决60户以上的污水乱排乱放问题。</t>
  </si>
  <si>
    <t>通过实施项目提升人居环境，改善村容村貌</t>
  </si>
  <si>
    <t>红岩镇大营村2026年千万工程建设项目</t>
  </si>
  <si>
    <t>人居环境提升项目</t>
  </si>
  <si>
    <t>红岩镇大营村委会白崖古城村</t>
  </si>
  <si>
    <t>1.红大路路口至古城村塑木板铺设2000㎡。2.古城老村子的道路硬化300米；3.古城老村至游客中心污水处理。4.大营村委会人居环境提升15000㎡。</t>
  </si>
  <si>
    <t>促进农文旅产业融合发展；带动村民就业50余人，促进村民增收致富；促进村集体经济收入20万元。改善村民生活环境，实现“推窗见绿、出门见景”的美好景致。完成村庄风貌整治、道路建设等基础设施改造，村容村貌焕然一新，居民生活品质显著提高。</t>
  </si>
  <si>
    <t>项目优先吸纳本地村民务工，增加工资性收入。依托道路畅通优势，为“订单农业”“旅居经营”赋能，进一步拓宽农产品销路，带动农户经营性增收 。</t>
  </si>
  <si>
    <t>弥渡县民族团结进步示范乡镇、示范村建设项目</t>
  </si>
  <si>
    <t>弥渡县民宗局</t>
  </si>
  <si>
    <t>弥渡县红岩镇竹园村委会禹门村民族团结进步示范村建设项目</t>
  </si>
  <si>
    <t>红岩镇竹园村委会禹门村</t>
  </si>
  <si>
    <t>1.实施民族团结主题文化提升工程，强化共同体意识宣传教育，计划投资38万元，用于提升改造村内综合活动室150平方米，讲好民族团结故事，构建共有精神家园。                                                    2.完善民族特色村寨公共服务体系基础，计划投资15万元，打造民族体育健身区域200平方米。                                     
3.开展人居环境补短板工程，计划投资47万元，新建公厕一座，安装休闲长椅2套、垃圾桶10个，配备农村基础照明设施太阳能路灯10套，农村人居环境提升：村内小型公益性基础设施改造500平方米，不断提升群众幸福感、满意度。</t>
  </si>
  <si>
    <t>一是打造铸牢中华民族共同体意识宣传教育平台，推动宣传教育人文化、大众化、实体化。二是为民族文化交流提供了日常化、生活化的互动空间。三是持续改善村民群众生产生活条件和居住环境，营造舒适优美、宜居宜业的生活环境，提高群众幸福感和满意度。</t>
  </si>
  <si>
    <t>6800</t>
  </si>
  <si>
    <t>新街镇金刚村民族团结进步示范村建设项目</t>
  </si>
  <si>
    <t>1.投资12万元，打造公共娱乐休闲区200平方米，提升群众幸福感、满意度。                                                      2.投资88万元，完善民族特色村寨公共服务体系基础，建设100平方米卫生公厕1座，完善村内排污体系，新建排污DN300主管800米，配套检查井等附属设施，改善各民族群众居住环境。</t>
  </si>
  <si>
    <t>通过项目的实施，一是以宣教为载体，加强各民族铸牢中华民族共同体意识宣传教育，增进五个认同。二是夯实民族特色村寨公共服务体系建设，持续推进民族体育发展，构建健康生活区，促进各民族交往交流交融。三是持续改善村民群众生产生活条件和居住环境，营造舒适优美、宜居宜业的生活环境，提高群众幸福感和满意度。</t>
  </si>
  <si>
    <t>弥渡县弥城镇蔡庄社区大马官厂村民族团结进步示范村建设项目</t>
  </si>
  <si>
    <t>弥城镇蔡庄社区大马官厂村</t>
  </si>
  <si>
    <t>投资120万元（自筹20万元），在蔡庄社区大马官厂村实施民族特色村寨功能提升项目。                                            
1.投资15万元，完善民族特色村寨公共服务设施，建设民族传统体育健身场地428.64平方米。                                       
2.投资15万元，修建进村道路660米。                            
3.投资12万元，建设公共休闲活动区324.08平方米，丰富群众文化休闲生活，提升生活品质。                                      
4.投资60万元（含自筹资金20万元），打造铸牢中华民族共同体意识实践与活动场所384平方米，用于开展民族团结主题文化宣传、教育及群众交流活动，增强民族凝聚力。                              
5.投资18万元，改造传统餐饮制作间一座124.3平方米，支持地方特色美食传承与发展，助力乡村产业振兴。</t>
  </si>
  <si>
    <t xml:space="preserve">项目建设受益大马官厂村四个组、小马官厂村、蔡总旗村二个组、李家小村和郭家营村共9个村839户， 3102人。 通过项目的实施，一是夯实民族特色村寨公共服务体系建设，持续推进民族体育发展，构建健康生活区，促进各民族交往交流交融。二是以宣教平台为载体，加强各民族铸牢中华民族共同体意识宣传教育，增进五个认同。三是充分挖掘地方资源优势，打造民族特色餐饮，丰富乡村旅游业态，带动村集体经济发展，促进各民族群众增收。 </t>
  </si>
  <si>
    <t>弥渡县弥城镇新城社区民族团结进步示范社区建设项目</t>
  </si>
  <si>
    <t>弥城镇新城社区长茂邑村</t>
  </si>
  <si>
    <t>项目建设内容为：民族团结文化主题公共休闲活动区、人居环境补短板2项内容，总投资32万元(含自筹2万元）。
1.计划投资19万元，实施民族团结文化主题公共休闲活动区域66平方米，进一步增强文化自信讲好民族团结故事，铸牢中华民族共同体意识，构筑中华民族共有精神家园。
2.开展人居环境补短板工程，计划投资13万元，配备农村基础照明设施6盏、小型公益性基础设施改造40平方米，公共区域硬化100平方米及排水设施完善55米。改善村内人居环境，提升群众幸福感。</t>
  </si>
  <si>
    <t>项目建设受益长茂邑村106户379人，通过项目实施一是能有效改善村容村貌为村民提供了共同学习、共同娱乐的空间各族村民在这里交流文化、分享习俗，在文化的交融中不断铸牢中华民族共同体意识，共同谱写民族团结进步的美好篇章，二是通过该项目营造的邻里和谐、互帮互助氛围，各族村民能够紧密团结在一起，共同为村庄的发展贡献力量。三是以项目建设为契机， ，引导各族村民树立正确的民族观，不断增强中华民族共同体意识，让民族团结之花在村庄常开长盛。</t>
  </si>
  <si>
    <t>寅街镇勤劳村委会三合下村民族团结进步示范村建设项目</t>
  </si>
  <si>
    <t>勤劳村委会</t>
  </si>
  <si>
    <t>1.补齐民族地区基础设施短板：村内公共区域硬化及排水设施完善2000㎡，进村道路改造长300米，宽4米，共1200㎡，新建混凝土沟渠 1000 米共 240m³；         2.民族旅游村寨村容村貌整治：特色民居修缮保护，预计修缮改造20户，                                    3.村内人居环境综合整治：村内小型公益性基础设施改造300㎡。</t>
  </si>
  <si>
    <t>通过项目的实施，一是补齐民族地区基础设施短板，推进各民族共同繁荣；二是改善各民族村容村貌，改善村民生产生活条件和居住环境，提升各民族群众幸福感和满意度；三是加强各民族铸牢中华民族共同体意识宣传教育，强化民族团结进步理念，构建民族团结良好的社会氛围。</t>
  </si>
  <si>
    <t>苴力镇苴力村委会下村民族团结进步示范村建设项目</t>
  </si>
  <si>
    <t>苴力镇苴力村委会下村</t>
  </si>
  <si>
    <t>实施全民共享民族特色示范街区建设：人行道铺设石板3600米、侧沟清理3600米、小型公益性基础设施改造400㎡。</t>
  </si>
  <si>
    <t>通过项目的实施，一是完善示范街区基础设施，活跃示范街区业态，促进经济发展，推动各民族共同富裕。二是提升示范街区人居环境，改善居民的生活条件，进一步提升各民族群众的获得感幸福感。三是以示范街区为宣传载体，使广大群众在日常商贸活动中沉浸式体验民族团结文化，铸牢中华民族共同体意识，赋予改革发展以彰显中华民族共同体意识的意义，以维护统一、反对分裂的意义，以改善民生、凝聚人心的意义。</t>
  </si>
  <si>
    <t>弥渡县密祉镇莲峰村委会大东村民族团结进步示范村建设项目</t>
  </si>
  <si>
    <t>密祉镇莲峰村委会大东村</t>
  </si>
  <si>
    <t>项目建设内容为：传统文化公共服务体系基础、基础设施补短板、人居环境补短板3项内容。总投资100万。
1.完善传统文化公共服务体系基础，计划投资30万元，修缮改造传统文化展示区90平方米，打造文化传播展示区400平方米，健全传统文化公共服务体系，讲好民族团结故事，铸牢中华民族共同体意识，构筑中华民族共有精神家园。                                                             2.开展基础设施补短板工程：计划投资1万元，村内道路硬化50米，补齐基础设施短板，增强各族群众幸福感。                                                                   3.开展人居环境补短板工程：计划投资69万元，饮水改善方面修缮水井2个共60平方米；电缆线2100米，村内小型公益性基础设施改造100平方米，配备农村基础照明设施：连接镇村道路照明定制58盏。</t>
  </si>
  <si>
    <t>1.通过项目建设，顺应各族群众需要，融入地方特色，让大东村群众活动有空间，传统文化传播有载体，进一步铸牢中华民族共同体意识，构筑中华民族共有精神家园。
2.逐渐补齐村内基础设施短板，改善人居环境，在增进各民族交往交流交融的同时，为群众提供生活便利，有利于提升各族群众获得感、幸福感。</t>
  </si>
  <si>
    <t>894</t>
  </si>
  <si>
    <t>322</t>
  </si>
  <si>
    <t>弥渡县德苴乡德苴村委会戬谷村民族团结进步示范村建设项目</t>
  </si>
  <si>
    <t>德苴乡德苴村委会戬谷村</t>
  </si>
  <si>
    <t xml:space="preserve">1.实施戬谷村民族地区基础设施补短板工程：硬化村内道路100米、宽3米；扩宽戬谷村龙树海塘到议事点道路双向长400米、宽4米；建设戬谷村三组进村桥、老水牛塘至戬谷立新桥河道挡墙双向长600米；硬化小黑龙海塘至戬谷立新桥产业机耕路共1000米（该机耕路覆盖辣椒、玉米、红花等产业600多亩），压实路面，路面均宽3米；清理戬谷村二组和三组中间河道。                                        2.完善民族特色村寨公共服务体系：改造龙树海塘议事点以及戬谷村一组、二组、三组议事点（上瓦80平方米、挡墙150立方米）；新建水冲式公厕1座，设置男女厕位共6个，配备洗手池等设施。                                 </t>
  </si>
  <si>
    <t xml:space="preserve">
该项目的实施，一是补齐戬谷村民族地区基础设施短板，为民族文化交流提供日常化、生活化互动空间，构建民族团结良好社会氛围；二是完善戬谷村农业基础设施建设，助推产业发展和农民增收，促进民族团结进步与乡村振兴“双融合、双促进”；三是有效提升村内人居环境，改善村容村貌、村民生产生活条件和居住环境，提升民族地区群众幸福感、获得感。
</t>
  </si>
  <si>
    <t>弥渡县德苴乡岔河村委会余志本村民族团结进步示范村建设项目</t>
  </si>
  <si>
    <t>基础设施建设</t>
  </si>
  <si>
    <t>德苴乡岔河村委会余志本村</t>
  </si>
  <si>
    <t>1.公共服务设施提升工程。改造一座330㎡钢架结构多功能服务房，作为服务各族群众、促进邻里交往的“共享空间”。内部功能划分为公共厨房与炊具集中存储室，为村内红白喜事、民俗活动提供便利，增进各族群众情感联系。
2.开展人居环境补短板工程。一是配备农村基础照明设施：安装路灯30盏；二是在村内合理布局建设4座标准化生活垃圾集中收集点，改善村容村貌，共建干净整洁的美丽家园；三是实施村内道路硬化工程，总长度1500米，方便各族群众生产生活往来，为团结发展铺就“连心路”。
3.实施产业机耕路提升工程。提升改造禹明尧家路口到白石头路，岔河路到禹兵户路口产业机耕路共5公里（该机耕路覆盖烤烟、玉米、红花等产业600多亩），促进产业发展，有效降低各族群众生产成本。</t>
  </si>
  <si>
    <t>该项目的实施，旨在以有形、有感、有效的项目建设为载体，全面改善余志本村基础设施与公共服务条件，着力构建各民族广泛交往、全面交流、深度交融的物理空间与社会环境。一是多功能共享服务房显著提升公共活动承载能力，有力促进邻里互动与情感联结，不断夯实“中华民族一家亲”的社会基础。二是通过配备基础照明设施、垃圾收集点建设及道路硬化，切实解决群众关心的出行、照明与环境问题，大幅改善村容村貌与人居环境，提升生活品质，增强全体村民的归属感与幸福感。</t>
  </si>
  <si>
    <t>883</t>
  </si>
  <si>
    <t>468</t>
  </si>
  <si>
    <t>牛街彝族乡民族团结进步示范乡镇建设项目</t>
  </si>
  <si>
    <t>弥渡县牛街彝族乡</t>
  </si>
  <si>
    <t>1.实施民族团结主题文化提升工程，强化共同体意识宣传教育，计划投资20万元，采购运动器材约投资8万元、安装中华文化符号展示装置投资约4万、广场地面翻新500平方米，140元/㎡，约7万元，修缮周边设施约1万。
2.以农旅深度融合推动乡村振兴，采茶与手工制茶体验区建设，投资10万元，打造采茶体验区600平方米，每平方米约100元、手工制茶体验区200平方米，每平方米约200元（包括购买制茶设备）
3.以农旅深度融合推动乡村振兴，投资150万元建设中药材试验种植及观光园基地，打造流转育苗基地10亩，每亩约投资4万元、建设长32米宽8.2米高4.8米的育苗大棚10个，约35万元、建设500平方米基地生产用房1座，每平方米约投资1200元（包括购买相关设施设备）、100平方米观光园区1个，预计1500元每平方米。
4.实施民族特色产业发展提升工程，计划投资100万建设保邑火腿加工厂，500平方米火腿生产用房1座，每平方米约投资600元、相关设施设备采购约30万元、200平方米火腿庄园，约投资每平方米2000元。
5.实施乡村旅游业景区建设补短板工程，投资207万打造无量山 - 仙女湖活力山水旅游营地。建设7公里生态走步道、生态骑行道、生态农业观光游道建设约150万元；建设游客服务中心约30万元；在游客中心旁建设1000平方米游客活动广场约10万元；建设80平方米公厕两座每座，约10万元；建设5个补给点，约5万元；建设4个维修点，约2万元。
6.推动民族特色旅居产业发展，打造蜜滴特色农家小院10个，每个农家小院投资约1万元，用于内部装修及家具购置。
7.推动美食+文旅融合发展，投资3万元扶持打造3家特色农家乐餐厅，每家农家乐扶持资金1万元，主要用于厨房设备更新、餐厅环境改善。</t>
  </si>
  <si>
    <t>通过项目的实施，一是使中华优秀传统文化得到大力弘扬，各民族优秀文化在保护传承中交融创新，群众精神文化生活更加丰富，交往交流交融的广度深度不断拓展，民族团结氛围更加浓厚；二是项目的推进能够带动观光农业、乡村旅游业发展，民族特色产业得到培育壮大，各族群众增收致富渠道拓宽，基本公共服务均等化水平稳步提升，发展差距逐步缩小，同时能够促进劳动力返乡创业就业，增强群众幸福感；3.三是发挥牛街生态优势，打好绿色经济、红色革命、民族特色三张牌，发展特色产业，以新理念和业态推动一二三产深度融合，走出一条民族地区转型升级高质量发展路子。</t>
  </si>
  <si>
    <t>弥渡县2026年农村供水保障补短板项目</t>
  </si>
  <si>
    <t xml:space="preserve">弥渡县水务局 </t>
  </si>
  <si>
    <t>牛街乡2025年农村供水保障因灾应急项目</t>
  </si>
  <si>
    <t>农村基础设施—农村供水保障</t>
  </si>
  <si>
    <t>牛街乡树密、梅红、大桥</t>
  </si>
  <si>
    <r>
      <rPr>
        <sz val="10"/>
        <color theme="1"/>
        <rFont val="宋体"/>
        <charset val="134"/>
        <scheme val="minor"/>
      </rPr>
      <t>检修DN800mm-DN200mm镀锌钢管8000m，闸阀8个；架设DN20Dmm镀锌钢管30m，DN150mm镀锌钢管160m,DN80mm镀锌钢管180m，DN50mm镀锌钢管120m，DN40mm镀锌钢管2250m,DN25mm镀锌钢管21094m，DN15mm镀锌钢管7140m；20m</t>
    </r>
    <r>
      <rPr>
        <sz val="10"/>
        <color theme="1"/>
        <rFont val="宋体"/>
        <charset val="134"/>
      </rPr>
      <t>³</t>
    </r>
    <r>
      <rPr>
        <sz val="10"/>
        <color theme="1"/>
        <rFont val="黑体"/>
        <charset val="134"/>
      </rPr>
      <t>水池14个</t>
    </r>
    <r>
      <rPr>
        <sz val="10"/>
        <color theme="1"/>
        <rFont val="宋体"/>
        <charset val="134"/>
        <scheme val="minor"/>
      </rPr>
      <t>，过滤池7个，水泵7个，水表244只，PE32mm塑管1500m，PE25mm塑管2200m，铜芯线600m，混凝土挡墙78m³。</t>
    </r>
  </si>
  <si>
    <t>解决牛街乡树密、梅红、大桥3个村委会部分村组4209人季节性缺水问题</t>
  </si>
  <si>
    <t>新街镇东片区农村饮水安全保障补短板项目</t>
  </si>
  <si>
    <t>农村基础设施-农村供水保障</t>
  </si>
  <si>
    <t>新街镇罗荡村委会石牌村</t>
  </si>
  <si>
    <t>弥渡县水务局</t>
  </si>
  <si>
    <t>建设深水井1眼400米，架电及变压器安装1项,DN100热镀锌管安装300米。</t>
  </si>
  <si>
    <t>解决新街镇东片区罗荡及新街两个村委会2634户农户，人口9867人的饮用水,涉及罗荡村委会石牌村、祁家营、大罗荡、小罗荡、小庄子、下田心、佛华寺、倚江尾、小古城和新街村委会的大陈家营、王彦厂、乐家营、小陈家营、熊家营等14个自然村。</t>
  </si>
  <si>
    <t>弥城镇红星村委会农村供水保障补短板项目</t>
  </si>
  <si>
    <t>弥城镇红星村委会三丘田村</t>
  </si>
  <si>
    <r>
      <rPr>
        <sz val="10"/>
        <color theme="1"/>
        <rFont val="宋体"/>
        <charset val="134"/>
      </rPr>
      <t xml:space="preserve">架设变压器（100KVA）1台及配套设施和10kvA电力设施1项。架设DN40热镀锌钢管5km。 </t>
    </r>
    <r>
      <rPr>
        <b/>
        <sz val="10"/>
        <color theme="1"/>
        <rFont val="宋体"/>
        <charset val="134"/>
      </rPr>
      <t xml:space="preserve"> </t>
    </r>
  </si>
  <si>
    <t>解决玉和庄、丫口、大三村（五组、六组、七组和八组）3个自然村464户，1823人季节性缺水问题</t>
  </si>
  <si>
    <t>弥城镇山高村委会农村供水保障补短板项目</t>
  </si>
  <si>
    <t>弥城镇山高村委会</t>
  </si>
  <si>
    <r>
      <rPr>
        <sz val="10"/>
        <color theme="1"/>
        <rFont val="宋体"/>
        <charset val="134"/>
      </rPr>
      <t>建设深井150米，架设DN65提水管道1500m，新建100m</t>
    </r>
    <r>
      <rPr>
        <vertAlign val="superscript"/>
        <sz val="10"/>
        <color theme="1"/>
        <rFont val="宋体"/>
        <charset val="134"/>
      </rPr>
      <t>3</t>
    </r>
    <r>
      <rPr>
        <sz val="10"/>
        <color theme="1"/>
        <rFont val="宋体"/>
        <charset val="134"/>
      </rPr>
      <t>蓄水池1座，DN80配水管网2500m。</t>
    </r>
  </si>
  <si>
    <t>解决山高村二组、三组、四组和五组4个村组373户，1420人季节性缺水问题</t>
  </si>
  <si>
    <t>弥渡县寅街镇寅街农村供水保障补短板项目</t>
  </si>
  <si>
    <t>寅街镇东风加会邑村</t>
  </si>
  <si>
    <t>安装一体化水处理设备一套。</t>
  </si>
  <si>
    <t>解决寅街镇寅街村、黄家庄村，东风三家村、波罗邑村农村饮水安全1619人</t>
  </si>
  <si>
    <t>德苴乡农村安全饮水补短板项目</t>
  </si>
  <si>
    <t>新建、
改扩建</t>
  </si>
  <si>
    <t>德苴乡多依、金星、太平、青云、青丰、邑郎、李丰、新和等村委会</t>
  </si>
  <si>
    <t xml:space="preserve">新建300m深井1件，深井泵1套，控制系统1套。                                                                  
德苴乡散户主管架设8.4km、金星老米郎村马鞍山村主管架设2.5km,青丰管网架设1.2km。                                                              
</t>
  </si>
  <si>
    <t>解决青丰、青云村委会凹子村、大村、上村、西村、小坡村、下村、小里黑村；太平六瓦黑村；李丰马鞍山、李家村、罗来地村、黑白系村；新和北朝南村；邑郎邑可郎村、树密者村；多依十亩邑村、多依树村；共1328户4529人的人畜饮水问题</t>
  </si>
  <si>
    <t>牛街乡团结下平掌村农村供水保障补短板项目</t>
  </si>
  <si>
    <t>牛街乡团结下平掌</t>
  </si>
  <si>
    <t>架设DN20mm热镀锌钢管1200m(水源到管护点)，水源点治理1处, 修建过滤池1个、5m³集水池一个，管护点新建30m³蓄水池1个，架设DN25mm热镀锌钢管长4300，新建20m³蓄水池1个。</t>
  </si>
  <si>
    <t>解决牛街乡团结下平掌村6户28人供水保障问题。</t>
  </si>
  <si>
    <t>弥渡县弥城镇龙华社区农村安全饮水补短板项目</t>
  </si>
  <si>
    <t>龙华社区的吴家庄村和果子园村2个自然村</t>
  </si>
  <si>
    <t xml:space="preserve">架设DN65供水管1.63km。  </t>
  </si>
  <si>
    <t>解决吴家庄村、果子园村2个自然村232户，806人季节性缺水问题</t>
  </si>
  <si>
    <t xml:space="preserve"> 苴力镇白邑、白云片区农村供水保障补短板项目</t>
  </si>
  <si>
    <t>苴力镇白邑村委会阿孔核村、白邑村、白云村委会</t>
  </si>
  <si>
    <t>1、苴力镇白邑村委会阿孔核饮水工程新建二级提水主管DN100mm镀锌钢管3000米,,新建提水管理房一座；                                                                2、苴力镇白邑村委会白邑村饮水工程新建50m³水池1座,新建提水管理房一座，新建二级提水主管DN100mm镀锌钢管1500米。                                                                      3、新建白云村委会白云片区饮水工程主管DN1125mm镀锌钢管8000米，新建100m3水池3个。</t>
  </si>
  <si>
    <t>提高苴力镇白邑村委会阿孔核村、白邑村、白云村委会4611人的饮水质量</t>
  </si>
  <si>
    <t>弥渡县2026年自然村进村道路建设项目</t>
  </si>
  <si>
    <t>弥渡县交通运输局</t>
  </si>
  <si>
    <t xml:space="preserve">牛街彝族乡通村道路基础设施补短板项目
</t>
  </si>
  <si>
    <t>农村基础设施（含产业配套基础设施）-农村道路建设（通村路、通户路、小型桥梁等）</t>
  </si>
  <si>
    <t>牛街彝族乡乡内11个行政村</t>
  </si>
  <si>
    <t>1、保邑村C20混凝土防护挡墙148.36m³ 、C30路面修复3300m、排水沟修复40m，开挖土方:2000m³
2、梅红村C30路面修复1120 m、C20混凝土防护挡墙55.64m³，开挖土方: 4500m³
3、马鞍村C20混凝土防护挡墙135.9 m³、开挖土方3200m³
4、龙街村C20混凝土防护挡墙251.31m³、排水沟修复37m、桥面修复:8m，开挖土方2200m³
5、树密村C20混凝土防护挡墙144.2 m³，C30路面修复103m，开挖土方4000m³
6、荣华村C30路面修复3000 m、路沿修复50.7m，开挖土方1200m³
7、木掌村C30路面修复：55 m、C20混凝土防护挡墙: 53.1m³开挖土方: 1000m³
8、牛街村C20混凝土防护挡墙：100m³，开挖土方:2400m³
9、康郎村C20混凝土防护挡墙：32. m³，开挖土方1200m³
10、团结村C20混凝土防护挡墙214.5 m³，开挖土方4200m³
11大桥开挖土方4200m³</t>
  </si>
  <si>
    <t>完善牛街乡内通村公路基础设施项目主要完成施工量包括：1、C20混凝土防护挡墙挡墙建设：1134.86m³
2、C30路面修复：12km、3、排水沟修复：77 m
4、开挖土方：30100 m³</t>
  </si>
  <si>
    <t>弥渡县红岩镇白崖古城村交通基础设施补短板项目</t>
  </si>
  <si>
    <t>红岩镇大营村委会</t>
  </si>
  <si>
    <t>1.下大营至白崖古城村道路硬化1公里，宽2米；2.道路两边挡墙建设；3.配备农村基础照明设施。</t>
  </si>
  <si>
    <t>有效解决沿线村民出行难题，缩短农产品运输时间与成本，提升生活环境质量。助力串连景点与乡村业态，激活旅游与农业发展动能。</t>
  </si>
  <si>
    <t>4020</t>
  </si>
  <si>
    <t>405</t>
  </si>
  <si>
    <t>弥城镇毗雄河生态与环境综合治理提升项目</t>
  </si>
  <si>
    <t>农村基础设施—农村道路建设</t>
  </si>
  <si>
    <t>弥城镇李官营、马房村</t>
  </si>
  <si>
    <t>1.李官营道路硬化0.74公里，沥青混凝土4230平方米，C20混凝土路缘石190立方米。2.马房道路硬化6.43公里，沥青混凝土34445.72平方米，C20混凝土路缘石1366.48立方米；C20混凝土挡墙515.23立方米。</t>
  </si>
  <si>
    <t>项目实施完成后，将进一步优化提升毗雄河沿线基础设施，为进一步实现产业互通、农文旅融合发展提供更为优质的环境。</t>
  </si>
  <si>
    <t>弥城镇石甲村委会产业发展补短板项目</t>
  </si>
  <si>
    <t>石佛哨村、大甲板村</t>
  </si>
  <si>
    <t>1.大甲板村至石佛哨村产业路12千米、宽5米桥梁。2.新建路面硬化300米，防塌方挡墙30米。</t>
  </si>
  <si>
    <t>通过项目实施，将加快石甲产业路互通，全面提升乡村人居环境，增加村集体收入。</t>
  </si>
  <si>
    <t>新街镇“双绑”特色产业发展道路建设项目</t>
  </si>
  <si>
    <t>农村基础设施（含产业配套基础设施）-产业路</t>
  </si>
  <si>
    <t>新街镇董和六一村</t>
  </si>
  <si>
    <t>在董和大荒地村、六一张总旗村“双绑”产业园区新建混凝土道路2.95公里。</t>
  </si>
  <si>
    <t>实施道路建设后，将能极大提升园区内部及周边道路通畅水平，促进“双绑”特色产业发展，进一步发挥联农带农利益联结机制效应。</t>
  </si>
  <si>
    <t>寅街镇高营村进村道路硬化</t>
  </si>
  <si>
    <t>海青线观音山小营段至高营村段</t>
  </si>
  <si>
    <t>寅街镇高营村进村道路硬化项目，计划对刘家营村进村道路实施改扩建，项目起点接老214国道，止点到祥临路，全长1.60km，路面宽度6m；项目建设内容包括：主要实施路面铺设沥青混凝土，建设四级公路I类公路标准。</t>
  </si>
  <si>
    <t>彻底解决该路段视距不良、路窄弯急、坡陡现象突出等问题，全面提升人民群众出行运输的通畅性和运输效率进村道路改扩建1.6公里，全面实现道路出行增收提效</t>
  </si>
  <si>
    <t>无</t>
  </si>
  <si>
    <t>弥渡县德苴乡乡村道路通行能力提升改造项目</t>
  </si>
  <si>
    <t>改建</t>
  </si>
  <si>
    <t>德苴乡</t>
  </si>
  <si>
    <t>1.集镇连接线路面硬化，全长420米、路面宽度8米，路面采用C30混凝土浇筑，路沿共840米采用C20混凝土浇筑，环形路面硬化，全长1434米，宽度3.2米，路基清理、拉运、压实、沙砾石垫层，细粒改性沥青路面。
2.苴德公路德苴老烟站段破损路面提质改造，全长400米、路面宽度10米，路面采用C30混凝土重新浇筑。
3.Y017乡道破损路面提质改造，全长380米（其中：小立石段长10米、塘子完小段100米、祖来段200米、李丰段70米）、路面宽度5米，对部分塌陷路段回填后采用C30混凝土新浇筑；弥罗路山尾巴路口路基损毁修复，需要修建挡墙长10米、高10米、宽2米，采用C20混凝土浇筑。
4.金宝山公路破损路面提质改造，全长65米（其中：老者路口段25米、禹家田路口段10米、公山箐路口段30米）、路面宽度5米，对部分塌陷路段回填后采用C30混凝土重新浇筑。
5.多依公路损毁挡墙、破损路面修复，多依段挡墙全长100米（其中：1号点位长20米、高1.5米；2号点位长40米、高1.5米；3号点位长40米、高2.5米），采用C20混凝土浇筑；岔河段挡墙长15米、高5米，采用C20混凝土浇筑；挡墙修复后对路面进行回填和恢复，全长100米、宽5米，采用C30混凝土浇筑；向景村路口路面破损10米、宽5米，采用C30混凝土浇筑。
6.Y055乡道太平段损毁挡墙、破损路面修复，挡墙长20米、高2米，采用C20混凝土浇筑；路面破损65平方米，采用C30混凝土浇筑。
7.邑郎东升村新村山进村道路修建挡墙、破损路面提质改造，挡墙长25米、高2米，采用C20混凝土浇筑；路面破损100米、宽3米，采用C30混凝土浇筑。
8.岔河路破损路面提质改造，全长20米、路面宽度5米，对部分塌陷路段回填后采用C30混凝土重新浇筑。
9.六瓦黑村道路损毁挡墙、破损路面修复，挡墙长30米、高2米，采用C20混凝土浇筑；路面破损30米、宽3米，采用C30混凝土浇筑。
10.青云小里黑路损毁挡墙、破损路面修复，挡墙长50米、高2米，采用C20混凝土浇筑；路面破损30米、宽3米，采用C30混凝土浇筑。
11.S224道路破损路面提质改造，全长20米（其中：128KM+800M处10米、130KM+500M处10米）、宽5米，采用C30混凝土浇筑。
12.塘子花鱼洞村路破损路面提质改造，全长20米（其中：128KM+800M处10米、130KM+500M处40米、宽5米，采用C30混凝土浇筑。
13.塘子立什么村路破损路面提质改造，全长100米、宽5米，采用C30混凝土浇筑；罗富德仓库房旁路段需要进行路基挡墙建设，挡墙长大约20米、高4.5米。罗来地路起点陡坡硬化100米、宽3米，采用C30混凝土浇筑。塘子村路段塌陷回填硬化，长110米、宽3.5米路，采用C30混凝土浇筑。
14.团山村委会至新庄路段800米处，新建挡墙50米、高10米。
15.新庄路至小立石岭岗路，安装500米涵管，建设挡墙10米长、高5米，采用C20混凝土浇筑。
16.德苴村沙河路需要修建挡墙，长10米、高8米，采用C20混凝土浇筑；团田山村路面塌陷，长20米、宽4米，采用C30混凝土浇筑；大立石村路基塌方需要修建挡墙，长12米、高4米，采用C20混凝土浇筑。
17.新和半山村进村道路提质改造，全长700米、路面宽度3.5米，采用C30混凝土重新浇筑。
18.青丰公路损毁挡墙、破损路面修复，挡墙长30米、高2米，采用C20混凝土浇筑；路面破损300米、宽3米，采用C30混凝土浇筑。</t>
  </si>
  <si>
    <t>项目实施能有效提升德苴乡农村公路的通行条件，对辖区产业发展形成有效支撑；同时，项目的实施可对2025年雨季损毁道路进行修复，降低群众出行风险。</t>
  </si>
  <si>
    <t>实施农村基础设施建设，推动现代农业发展，改善农村经济结构，实现农村经济多元化发展。</t>
  </si>
  <si>
    <t>密祉镇自然村道路灾毁修复项目</t>
  </si>
  <si>
    <t>密祉镇6个行政村</t>
  </si>
  <si>
    <t>在密祉镇辖区自然村实施道路灾毁修复建设项目：1、道路修复建设8公里（50万/1公里）；2、护坡挡墙建设6000立方米（530元/1立方米）；3、险口险段护栏建设2000米；4、道路坍方清理。</t>
  </si>
  <si>
    <t>进一步改善辖区通行条件</t>
  </si>
  <si>
    <t>通过提升道路通达质量，带动农村地区特色发展，居民出行更为便捷。</t>
  </si>
  <si>
    <t>弥渡县农村公路生命安全防护工程补短板项目</t>
  </si>
  <si>
    <t>红岩镇、寅街镇、弥城镇</t>
  </si>
  <si>
    <t>红岩镇马厂箐村、寅街镇朵祜村、弥城镇长坡村</t>
  </si>
  <si>
    <t xml:space="preserve">  实施波形护栏30公里，安装标志牌55块，减速带120米，震荡减速标线3000平方米。</t>
  </si>
  <si>
    <t>实施完成以后起到农村公路安全补短板作用，能有效降低、预防交通事故发生</t>
  </si>
  <si>
    <t>弥渡县红岩镇吉祥村农村公路安全隐患处置补短板项目</t>
  </si>
  <si>
    <t>红岩镇</t>
  </si>
  <si>
    <t>红岩镇吉祥村委会马厂箐村</t>
  </si>
  <si>
    <t xml:space="preserve">   对吉祥村农村公路两个弯道进行路基路面改造，加大转弯半径，改善行车视距，增加车辆转弯平顺性和舒适性；加强公路沿线沿线防护设施，增设波形护栏2200米，钢筋混凝土防撞墙200米，铺设沥青钢渣混凝土20000平方米改善路面抗滑性能，以减少道路交通安全事故的发生。</t>
  </si>
  <si>
    <t>弥城镇长坡通山高公交车交通基础设施补短板建设项目</t>
  </si>
  <si>
    <t>弥城镇长坡村、山高村、龙井村</t>
  </si>
  <si>
    <t>1.新建道路边沟420米。2.新建C20重力式护肩挡墙521m³。3.铺筑沥青混凝土路面1890㎡。4.C30路面挖除修复1075㎡，沥青混凝土路面路面修复405㎡。5.新建涵洞1x8米。6.安装波形护栏80米,增设交通标识牌5块。</t>
  </si>
  <si>
    <t>项目实施后，进一步提升长坡至山高道路交通通行条件，为开通长坡至山高农村公交提供先决条件。</t>
  </si>
  <si>
    <t>四、易地搬迁后扶类项目</t>
  </si>
  <si>
    <t>五、巩固三保障成果类项目</t>
  </si>
  <si>
    <t>弥渡县2026年“雨露计划”资助项目</t>
  </si>
  <si>
    <t>教育-享受“雨露计划”职业教育补助</t>
  </si>
  <si>
    <t>弥渡县红岩镇、新街镇、弥城镇、寅街镇、苴力镇、密祉镇、德苴乡、牛街乡</t>
  </si>
  <si>
    <t>乡镇人民政府</t>
  </si>
  <si>
    <t>弥渡县农业农村局、弥渡县教育体育局</t>
  </si>
  <si>
    <t>对脱贫户和监测户家庭就读高等职业教育、中等职业教育和全日制职业高中（县内职中或县外职中）的子女2000人实施补助，降低家庭教育支出负担，提升家庭新成长劳动力的劳动技能，促进家庭可持续增收。在资助范围内，“高等职业教育”学生5000元/人/学年，“中等职业教育”学生4000元/人/学年，全日制职业高中（县内职中或县外职中）的“中等职业教育”的补助标准为3000元/人/学年，就读东西协作院校生均每年补助5000年，按学期发放补助。</t>
  </si>
  <si>
    <t>对脱贫户和监测户家庭就读高等职业教育、中等职业教育和全日制职业高中（县内职中或县外职中）的子女2000人实施补助，降低家庭教育支出负担，提升家庭新成长劳动力的劳动技能，促进家庭可持续增收。</t>
  </si>
  <si>
    <t>对脱贫户和监测户家庭就读高等职业教育、中等职业教育和全日制职业高中（县内职中或县外职中）的子女实施补助，降低家庭教育支出负担，提升家庭新成长劳动力的劳动技能，促进家庭可持续增收。</t>
  </si>
  <si>
    <t>六、乡村治理和精神文明建设类项目</t>
  </si>
  <si>
    <t>备注：1.申报入库项目要符合对应的资金管理规定，杜绝负面清单和超范围使用资金；
      2.严格按照项目库分类表分类，项目类别填写至二级分类+子类型（见示例），项目管理费根据有关规定由级提取后录入系统（不需要汇入此表）；民族团结示范、乡村振兴示范类项目根据主要建设内容归到上述类别中；
      3.此表由各乡镇、县级有关单位按时限要求报县农业农村局，县委农村工作领导小组审核后上报州级审核审定和省级备案。</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</si>
</sst>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_ "/>
    <numFmt numFmtId="178" formatCode="0.00_);[Red]\(0.00\)"/>
    <numFmt numFmtId="179" formatCode="0_);[Red]\(0\)"/>
    <numFmt numFmtId="180" formatCode="0.00_ "/>
    <numFmt numFmtId="181" formatCode="0.0_);[Red]\(0.0\)"/>
    <numFmt numFmtId="182" formatCode="0_ "/>
  </numFmts>
  <fonts count="50">
    <font>
      <sz val="12"/>
      <name val="宋体"/>
      <charset val="134"/>
    </font>
    <font>
      <sz val="9"/>
      <name val="仿宋_GB2312"/>
      <charset val="134"/>
    </font>
    <font>
      <sz val="10"/>
      <name val="宋体"/>
      <charset val="134"/>
    </font>
    <font>
      <sz val="10"/>
      <name val="宋体"/>
      <charset val="134"/>
      <scheme val="minor"/>
    </font>
    <font>
      <sz val="12"/>
      <name val="仿宋_GB2312"/>
      <charset val="134"/>
    </font>
    <font>
      <sz val="9"/>
      <color indexed="8"/>
      <name val="宋体"/>
      <charset val="134"/>
    </font>
    <font>
      <sz val="9"/>
      <color theme="1"/>
      <name val="宋体"/>
      <charset val="134"/>
    </font>
    <font>
      <sz val="28"/>
      <color theme="1"/>
      <name val="黑体"/>
      <charset val="134"/>
    </font>
    <font>
      <b/>
      <sz val="12"/>
      <color theme="1"/>
      <name val="宋体"/>
      <charset val="134"/>
    </font>
    <font>
      <b/>
      <sz val="10"/>
      <color theme="1"/>
      <name val="宋体"/>
      <charset val="134"/>
      <scheme val="minor"/>
    </font>
    <font>
      <sz val="10"/>
      <color theme="1"/>
      <name val="宋体"/>
      <charset val="134"/>
      <scheme val="minor"/>
    </font>
    <font>
      <sz val="10"/>
      <color theme="1"/>
      <name val="宋体"/>
      <charset val="134"/>
    </font>
    <font>
      <sz val="10"/>
      <color indexed="8"/>
      <name val="宋体"/>
      <charset val="134"/>
    </font>
    <font>
      <sz val="9"/>
      <name val="宋体"/>
      <charset val="134"/>
    </font>
    <font>
      <b/>
      <sz val="10"/>
      <name val="宋体"/>
      <charset val="134"/>
      <scheme val="minor"/>
    </font>
    <font>
      <b/>
      <sz val="9"/>
      <color theme="1"/>
      <name val="宋体"/>
      <charset val="134"/>
    </font>
    <font>
      <sz val="10"/>
      <color theme="1"/>
      <name val="Arial"/>
      <charset val="134"/>
    </font>
    <font>
      <sz val="7.5"/>
      <color theme="1"/>
      <name val="宋体"/>
      <charset val="134"/>
    </font>
    <font>
      <sz val="9"/>
      <color theme="1"/>
      <name val="仿宋_GB2312"/>
      <charset val="134"/>
    </font>
    <font>
      <sz val="12"/>
      <color theme="1"/>
      <name val="宋体"/>
      <charset val="134"/>
    </font>
    <font>
      <sz val="11"/>
      <color theme="1"/>
      <name val="黑体"/>
      <charset val="134"/>
    </font>
    <font>
      <sz val="11"/>
      <color theme="1"/>
      <name val="宋体"/>
      <charset val="134"/>
    </font>
    <font>
      <sz val="11"/>
      <name val="黑体"/>
      <charset val="134"/>
    </font>
    <font>
      <sz val="11"/>
      <name val="宋体"/>
      <charset val="134"/>
    </font>
    <font>
      <sz val="10"/>
      <color rgb="FFFF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theme="1"/>
      <name val="宋体"/>
      <charset val="134"/>
    </font>
    <font>
      <sz val="10"/>
      <color theme="1"/>
      <name val="Times New Roman"/>
      <charset val="134"/>
    </font>
    <font>
      <vertAlign val="superscript"/>
      <sz val="10"/>
      <name val="宋体"/>
      <charset val="134"/>
    </font>
    <font>
      <sz val="10"/>
      <color theme="1"/>
      <name val="黑体"/>
      <charset val="134"/>
    </font>
    <font>
      <vertAlign val="superscrip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5"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3"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25"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8" borderId="4"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5" applyNumberFormat="0" applyFill="0" applyAlignment="0" applyProtection="0">
      <alignment vertical="center"/>
    </xf>
    <xf numFmtId="0" fontId="37" fillId="0" borderId="5" applyNumberFormat="0" applyFill="0" applyAlignment="0" applyProtection="0">
      <alignment vertical="center"/>
    </xf>
    <xf numFmtId="0" fontId="29" fillId="10" borderId="0" applyNumberFormat="0" applyBorder="0" applyAlignment="0" applyProtection="0">
      <alignment vertical="center"/>
    </xf>
    <xf numFmtId="0" fontId="32" fillId="0" borderId="6" applyNumberFormat="0" applyFill="0" applyAlignment="0" applyProtection="0">
      <alignment vertical="center"/>
    </xf>
    <xf numFmtId="0" fontId="29" fillId="11" borderId="0" applyNumberFormat="0" applyBorder="0" applyAlignment="0" applyProtection="0">
      <alignment vertical="center"/>
    </xf>
    <xf numFmtId="0" fontId="38" fillId="12" borderId="7" applyNumberFormat="0" applyAlignment="0" applyProtection="0">
      <alignment vertical="center"/>
    </xf>
    <xf numFmtId="0" fontId="39" fillId="12" borderId="3" applyNumberFormat="0" applyAlignment="0" applyProtection="0">
      <alignment vertical="center"/>
    </xf>
    <xf numFmtId="0" fontId="40" fillId="13" borderId="8"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9" applyNumberFormat="0" applyFill="0" applyAlignment="0" applyProtection="0">
      <alignment vertical="center"/>
    </xf>
    <xf numFmtId="0" fontId="42" fillId="0" borderId="10"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cellStyleXfs>
  <cellXfs count="141">
    <xf numFmtId="0" fontId="0" fillId="0" borderId="0" xfId="0">
      <alignment vertical="center"/>
    </xf>
    <xf numFmtId="0" fontId="0" fillId="0" borderId="0" xfId="0" applyFont="1" applyFill="1">
      <alignment vertical="center"/>
    </xf>
    <xf numFmtId="0" fontId="0" fillId="0" borderId="0" xfId="0" applyAlignment="1">
      <alignment vertical="center" wrapText="1"/>
    </xf>
    <xf numFmtId="0" fontId="0" fillId="0" borderId="0" xfId="0" applyFont="1">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wrapText="1"/>
    </xf>
    <xf numFmtId="0" fontId="1" fillId="0" borderId="0" xfId="0" applyFont="1">
      <alignment vertical="center"/>
    </xf>
    <xf numFmtId="0" fontId="3" fillId="0" borderId="0" xfId="0" applyFont="1">
      <alignment vertical="center"/>
    </xf>
    <xf numFmtId="0" fontId="4" fillId="0" borderId="0" xfId="0" applyFont="1">
      <alignment vertical="center"/>
    </xf>
    <xf numFmtId="49" fontId="0" fillId="0" borderId="0" xfId="0" applyNumberFormat="1" applyFill="1">
      <alignment vertical="center"/>
    </xf>
    <xf numFmtId="0" fontId="0" fillId="0" borderId="0" xfId="0" applyAlignment="1">
      <alignment horizontal="center" vertical="center"/>
    </xf>
    <xf numFmtId="176" fontId="5" fillId="0" borderId="0" xfId="0" applyNumberFormat="1" applyFont="1" applyFill="1" applyBorder="1" applyAlignment="1">
      <alignment horizontal="center" vertical="center"/>
    </xf>
    <xf numFmtId="49" fontId="6" fillId="0" borderId="0" xfId="0" applyNumberFormat="1" applyFont="1" applyFill="1" applyBorder="1" applyAlignment="1" applyProtection="1">
      <alignment vertical="center"/>
    </xf>
    <xf numFmtId="176" fontId="6" fillId="0" borderId="0" xfId="0" applyNumberFormat="1" applyFont="1" applyFill="1" applyBorder="1" applyAlignment="1" applyProtection="1">
      <alignment vertical="center"/>
    </xf>
    <xf numFmtId="176" fontId="6" fillId="0" borderId="0" xfId="0" applyNumberFormat="1" applyFont="1" applyFill="1" applyBorder="1" applyAlignment="1" applyProtection="1">
      <alignment horizontal="left" vertical="center"/>
    </xf>
    <xf numFmtId="176" fontId="6" fillId="0" borderId="0"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left" vertical="center" wrapText="1"/>
    </xf>
    <xf numFmtId="49" fontId="7" fillId="0" borderId="0" xfId="0" applyNumberFormat="1" applyFont="1" applyFill="1" applyBorder="1" applyAlignment="1" applyProtection="1">
      <alignment horizontal="center" vertical="center"/>
    </xf>
    <xf numFmtId="176" fontId="7" fillId="0" borderId="0"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178" fontId="8"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xf>
    <xf numFmtId="178" fontId="9" fillId="0" borderId="1" xfId="0" applyNumberFormat="1" applyFont="1" applyFill="1" applyBorder="1" applyAlignment="1">
      <alignment horizontal="center" vertical="center" wrapText="1"/>
    </xf>
    <xf numFmtId="176" fontId="10"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176" fontId="11" fillId="2" borderId="1" xfId="0"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xf>
    <xf numFmtId="176" fontId="11" fillId="0" borderId="1" xfId="0" applyNumberFormat="1" applyFont="1" applyFill="1" applyBorder="1" applyAlignment="1" applyProtection="1">
      <alignment horizontal="left" vertical="center" wrapText="1"/>
    </xf>
    <xf numFmtId="0" fontId="10" fillId="2" borderId="1" xfId="0" applyFont="1" applyFill="1" applyBorder="1" applyAlignment="1">
      <alignment horizontal="center" vertical="center" wrapText="1"/>
    </xf>
    <xf numFmtId="178" fontId="10" fillId="0" borderId="1" xfId="0" applyNumberFormat="1" applyFont="1" applyFill="1" applyBorder="1" applyAlignment="1" applyProtection="1">
      <alignment horizontal="left" vertical="center" wrapText="1"/>
    </xf>
    <xf numFmtId="179" fontId="11" fillId="0" borderId="1"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left" vertical="center" wrapText="1"/>
    </xf>
    <xf numFmtId="180" fontId="10" fillId="0" borderId="1" xfId="0" applyNumberFormat="1" applyFont="1" applyFill="1" applyBorder="1" applyAlignment="1">
      <alignment horizontal="left" vertical="center" wrapText="1"/>
    </xf>
    <xf numFmtId="176" fontId="6" fillId="0" borderId="1" xfId="0" applyNumberFormat="1" applyFont="1" applyFill="1" applyBorder="1" applyAlignment="1" applyProtection="1">
      <alignment horizontal="justify" vertical="center" wrapText="1"/>
    </xf>
    <xf numFmtId="176" fontId="11" fillId="0" borderId="1" xfId="0" applyNumberFormat="1" applyFont="1" applyFill="1" applyBorder="1" applyAlignment="1" applyProtection="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178" fontId="10" fillId="0" borderId="1" xfId="0" applyNumberFormat="1" applyFont="1" applyFill="1" applyBorder="1" applyAlignment="1" applyProtection="1">
      <alignment horizontal="center" vertical="center" wrapText="1"/>
    </xf>
    <xf numFmtId="180" fontId="10"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11" fillId="0" borderId="1" xfId="0" applyNumberFormat="1" applyFont="1" applyFill="1" applyBorder="1" applyAlignment="1" applyProtection="1">
      <alignment horizontal="center" vertical="center"/>
    </xf>
    <xf numFmtId="0" fontId="11" fillId="2" borderId="1" xfId="0" applyFont="1" applyFill="1" applyBorder="1" applyAlignment="1">
      <alignment horizontal="center" vertical="center" wrapText="1"/>
    </xf>
    <xf numFmtId="176" fontId="11" fillId="2" borderId="1" xfId="0" applyNumberFormat="1" applyFont="1" applyFill="1" applyBorder="1" applyAlignment="1" applyProtection="1">
      <alignment horizontal="left" vertical="center" wrapText="1"/>
    </xf>
    <xf numFmtId="176" fontId="10" fillId="0" borderId="1" xfId="0" applyNumberFormat="1" applyFont="1" applyFill="1" applyBorder="1" applyAlignment="1" applyProtection="1">
      <alignment horizontal="center" vertical="center"/>
    </xf>
    <xf numFmtId="180" fontId="2" fillId="0" borderId="1" xfId="0" applyNumberFormat="1" applyFont="1" applyFill="1" applyBorder="1" applyAlignment="1">
      <alignment horizontal="left" vertical="center" wrapText="1"/>
    </xf>
    <xf numFmtId="179" fontId="10"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vertical="center" wrapText="1"/>
    </xf>
    <xf numFmtId="176" fontId="5"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181" fontId="11" fillId="0" borderId="1" xfId="0" applyNumberFormat="1" applyFont="1" applyFill="1" applyBorder="1" applyAlignment="1" applyProtection="1">
      <alignment horizontal="center" vertical="center"/>
    </xf>
    <xf numFmtId="176" fontId="12" fillId="0" borderId="1" xfId="0" applyNumberFormat="1" applyFont="1" applyFill="1" applyBorder="1" applyAlignment="1" applyProtection="1">
      <alignment horizontal="left" vertical="center" wrapText="1"/>
    </xf>
    <xf numFmtId="181" fontId="13" fillId="0" borderId="1" xfId="0" applyNumberFormat="1" applyFont="1" applyFill="1" applyBorder="1" applyAlignment="1" applyProtection="1">
      <alignment horizontal="center" vertical="center"/>
    </xf>
    <xf numFmtId="176" fontId="3"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left" vertical="center" wrapText="1"/>
    </xf>
    <xf numFmtId="176" fontId="6" fillId="0" borderId="0" xfId="0" applyNumberFormat="1" applyFont="1" applyFill="1" applyBorder="1" applyAlignment="1" applyProtection="1">
      <alignment horizontal="center" vertical="center" wrapText="1"/>
    </xf>
    <xf numFmtId="176" fontId="6" fillId="0" borderId="0"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wrapText="1"/>
    </xf>
    <xf numFmtId="176" fontId="15"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8" fontId="11" fillId="0" borderId="1"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xf>
    <xf numFmtId="178"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176" fontId="13" fillId="0" borderId="1" xfId="0" applyNumberFormat="1" applyFont="1" applyFill="1" applyBorder="1" applyAlignment="1">
      <alignment horizontal="center" vertical="center" wrapText="1"/>
    </xf>
    <xf numFmtId="178" fontId="6" fillId="0" borderId="1" xfId="0" applyNumberFormat="1" applyFont="1" applyFill="1" applyBorder="1" applyAlignment="1" applyProtection="1">
      <alignment horizontal="center" vertical="center" wrapText="1"/>
    </xf>
    <xf numFmtId="180" fontId="11"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lignment horizontal="left" vertical="center" wrapText="1"/>
    </xf>
    <xf numFmtId="179" fontId="11" fillId="2" borderId="1" xfId="0" applyNumberFormat="1" applyFont="1" applyFill="1" applyBorder="1" applyAlignment="1" applyProtection="1">
      <alignment horizontal="center" vertical="center" wrapText="1"/>
    </xf>
    <xf numFmtId="178" fontId="11" fillId="2" borderId="1" xfId="0" applyNumberFormat="1"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180" fontId="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8" fontId="3"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8" fontId="12"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182"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shrinkToFit="1"/>
    </xf>
    <xf numFmtId="179" fontId="11" fillId="0" borderId="1" xfId="0" applyNumberFormat="1" applyFont="1" applyFill="1" applyBorder="1" applyAlignment="1">
      <alignment horizontal="center" vertical="center" wrapText="1" shrinkToFit="1"/>
    </xf>
    <xf numFmtId="179" fontId="6" fillId="0" borderId="1" xfId="0" applyNumberFormat="1" applyFont="1" applyFill="1" applyBorder="1" applyAlignment="1">
      <alignment horizontal="center" vertical="center"/>
    </xf>
    <xf numFmtId="182" fontId="6" fillId="0" borderId="1" xfId="0" applyNumberFormat="1" applyFont="1" applyFill="1" applyBorder="1" applyAlignment="1">
      <alignment horizontal="center" vertical="center"/>
    </xf>
    <xf numFmtId="179" fontId="6"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182" fontId="13"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left" vertical="center" wrapText="1"/>
    </xf>
    <xf numFmtId="180" fontId="11" fillId="0" borderId="1" xfId="0"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vertical="center" wrapText="1"/>
    </xf>
    <xf numFmtId="180" fontId="2" fillId="0" borderId="1" xfId="0" applyNumberFormat="1" applyFont="1" applyFill="1" applyBorder="1" applyAlignment="1">
      <alignment horizontal="center" vertical="center" wrapText="1"/>
    </xf>
    <xf numFmtId="176" fontId="13" fillId="0" borderId="1" xfId="0" applyNumberFormat="1"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horizontal="left" vertical="center" wrapText="1"/>
    </xf>
    <xf numFmtId="176" fontId="19" fillId="0" borderId="1" xfId="0" applyNumberFormat="1" applyFont="1" applyFill="1" applyBorder="1" applyAlignment="1" applyProtection="1">
      <alignment horizontal="left" vertical="center" wrapText="1"/>
    </xf>
    <xf numFmtId="176" fontId="19" fillId="0" borderId="1" xfId="0" applyNumberFormat="1" applyFont="1" applyFill="1" applyBorder="1" applyAlignment="1" applyProtection="1">
      <alignment horizontal="center" vertical="center" wrapText="1"/>
    </xf>
    <xf numFmtId="176" fontId="13" fillId="0" borderId="1" xfId="0" applyNumberFormat="1" applyFont="1" applyFill="1" applyBorder="1" applyAlignment="1">
      <alignment horizontal="left" vertical="center" wrapText="1"/>
    </xf>
    <xf numFmtId="180" fontId="6" fillId="0" borderId="1" xfId="0" applyNumberFormat="1" applyFont="1" applyFill="1" applyBorder="1" applyAlignment="1">
      <alignment horizontal="center" vertical="center" wrapText="1"/>
    </xf>
    <xf numFmtId="180" fontId="20" fillId="0" borderId="1" xfId="0" applyNumberFormat="1" applyFont="1" applyFill="1" applyBorder="1" applyAlignment="1" applyProtection="1">
      <alignment horizontal="center" vertical="center" wrapText="1"/>
    </xf>
    <xf numFmtId="180" fontId="21" fillId="0" borderId="1" xfId="0" applyNumberFormat="1" applyFont="1" applyFill="1" applyBorder="1" applyAlignment="1" applyProtection="1">
      <alignment horizontal="center" vertical="center"/>
    </xf>
    <xf numFmtId="176" fontId="21" fillId="0" borderId="1" xfId="0" applyNumberFormat="1" applyFont="1" applyFill="1" applyBorder="1" applyAlignment="1" applyProtection="1">
      <alignment horizontal="center" vertical="center" wrapText="1"/>
    </xf>
    <xf numFmtId="176" fontId="21" fillId="0" borderId="1" xfId="0" applyNumberFormat="1" applyFont="1" applyFill="1" applyBorder="1" applyAlignment="1" applyProtection="1">
      <alignment horizontal="left" vertical="center"/>
    </xf>
    <xf numFmtId="176" fontId="6" fillId="0" borderId="1" xfId="0" applyNumberFormat="1" applyFont="1" applyFill="1" applyBorder="1" applyAlignment="1" applyProtection="1">
      <alignment vertical="center" wrapText="1"/>
    </xf>
    <xf numFmtId="180" fontId="22" fillId="0" borderId="1" xfId="0" applyNumberFormat="1" applyFont="1" applyFill="1" applyBorder="1" applyAlignment="1" applyProtection="1">
      <alignment horizontal="center" vertical="center" wrapText="1"/>
    </xf>
    <xf numFmtId="180" fontId="23" fillId="0" borderId="1" xfId="0" applyNumberFormat="1" applyFont="1" applyFill="1" applyBorder="1" applyAlignment="1" applyProtection="1">
      <alignment horizontal="center" vertical="center"/>
    </xf>
    <xf numFmtId="176" fontId="19" fillId="0" borderId="1" xfId="0" applyNumberFormat="1" applyFont="1" applyFill="1" applyBorder="1" applyAlignment="1">
      <alignment horizontal="left" vertical="center" wrapText="1"/>
    </xf>
    <xf numFmtId="0" fontId="24" fillId="0" borderId="1" xfId="0" applyFont="1" applyFill="1" applyBorder="1" applyAlignment="1">
      <alignment horizontal="center" vertical="center" wrapText="1"/>
    </xf>
    <xf numFmtId="182" fontId="6" fillId="0" borderId="1" xfId="0" applyNumberFormat="1" applyFont="1" applyFill="1" applyBorder="1" applyAlignment="1">
      <alignment horizontal="center" vertical="center" wrapText="1"/>
    </xf>
    <xf numFmtId="176" fontId="21" fillId="0" borderId="1" xfId="0" applyNumberFormat="1" applyFont="1" applyFill="1" applyBorder="1" applyAlignment="1" applyProtection="1">
      <alignment horizontal="center" vertical="center"/>
    </xf>
    <xf numFmtId="176" fontId="21" fillId="0" borderId="1" xfId="0" applyNumberFormat="1" applyFont="1" applyFill="1" applyBorder="1" applyAlignment="1" applyProtection="1">
      <alignment vertical="center" wrapText="1"/>
    </xf>
    <xf numFmtId="179" fontId="2" fillId="0" borderId="1" xfId="0" applyNumberFormat="1" applyFont="1" applyFill="1" applyBorder="1" applyAlignment="1" applyProtection="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2">
    <dxf>
      <font>
        <name val="宋体"/>
        <scheme val="none"/>
        <charset val="134"/>
        <b val="0"/>
        <i val="0"/>
        <strike val="0"/>
        <u val="none"/>
        <sz val="12"/>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5"/>
  <sheetViews>
    <sheetView tabSelected="1" view="pageBreakPreview" zoomScaleNormal="90" workbookViewId="0">
      <pane ySplit="5" topLeftCell="A88" activePane="bottomLeft" state="frozen"/>
      <selection/>
      <selection pane="bottomLeft" activeCell="A2" sqref="A2:T2"/>
    </sheetView>
  </sheetViews>
  <sheetFormatPr defaultColWidth="9" defaultRowHeight="14.25"/>
  <cols>
    <col min="1" max="1" width="6.625" style="10" customWidth="1"/>
    <col min="2" max="2" width="13.9166666666667" style="5" customWidth="1"/>
    <col min="3" max="3" width="12.6666666666667" customWidth="1"/>
    <col min="4" max="4" width="10.875" style="11" customWidth="1"/>
    <col min="5" max="5" width="15.5" style="11" customWidth="1"/>
    <col min="6" max="6" width="16.7333333333333" customWidth="1"/>
    <col min="7" max="7" width="14.8333333333333" customWidth="1"/>
    <col min="8" max="8" width="52.2666666666667" customWidth="1"/>
    <col min="9" max="9" width="8.74166666666667" style="11" customWidth="1"/>
    <col min="10" max="10" width="9.81666666666667" style="11" customWidth="1"/>
    <col min="11" max="11" width="8.375" style="11" customWidth="1"/>
    <col min="12" max="12" width="8.03333333333333" style="11" customWidth="1"/>
    <col min="13" max="13" width="8.56666666666667" style="11" customWidth="1"/>
    <col min="14" max="14" width="41.7416666666667" style="12" customWidth="1"/>
    <col min="15" max="15" width="36.3" style="12" customWidth="1"/>
    <col min="16" max="16" width="7.64166666666667" style="12" customWidth="1"/>
    <col min="17" max="17" width="5.875" style="12" customWidth="1"/>
    <col min="18" max="18" width="7.625" style="12" customWidth="1"/>
    <col min="19" max="19" width="8.975" style="12" customWidth="1"/>
    <col min="20" max="20" width="14.9916666666667" style="12" customWidth="1"/>
  </cols>
  <sheetData>
    <row r="1" ht="20" customHeight="1" spans="1:20">
      <c r="A1" s="13" t="s">
        <v>0</v>
      </c>
      <c r="B1" s="14"/>
      <c r="C1" s="15"/>
      <c r="D1" s="16"/>
      <c r="E1" s="16"/>
      <c r="F1" s="15"/>
      <c r="G1" s="15"/>
      <c r="H1" s="17"/>
      <c r="I1" s="69"/>
      <c r="J1" s="69"/>
      <c r="K1" s="69"/>
      <c r="L1" s="69"/>
      <c r="M1" s="16"/>
      <c r="N1" s="70"/>
      <c r="O1" s="70"/>
      <c r="P1" s="70"/>
      <c r="Q1" s="70"/>
      <c r="R1" s="70"/>
      <c r="S1" s="70"/>
      <c r="T1" s="70"/>
    </row>
    <row r="2" ht="61" customHeight="1" spans="1:20">
      <c r="A2" s="18" t="s">
        <v>1</v>
      </c>
      <c r="B2" s="19"/>
      <c r="C2" s="19"/>
      <c r="D2" s="19"/>
      <c r="E2" s="19"/>
      <c r="F2" s="19"/>
      <c r="G2" s="19"/>
      <c r="H2" s="19"/>
      <c r="I2" s="19"/>
      <c r="J2" s="19"/>
      <c r="K2" s="19"/>
      <c r="L2" s="19"/>
      <c r="M2" s="19"/>
      <c r="N2" s="71"/>
      <c r="O2" s="71"/>
      <c r="P2" s="71"/>
      <c r="Q2" s="71"/>
      <c r="R2" s="71"/>
      <c r="S2" s="71"/>
      <c r="T2" s="71"/>
    </row>
    <row r="3" s="1" customFormat="1" ht="26" customHeight="1" spans="1:20">
      <c r="A3" s="20" t="s">
        <v>2</v>
      </c>
      <c r="B3" s="21" t="s">
        <v>3</v>
      </c>
      <c r="C3" s="21" t="s">
        <v>4</v>
      </c>
      <c r="D3" s="21" t="s">
        <v>5</v>
      </c>
      <c r="E3" s="21" t="s">
        <v>6</v>
      </c>
      <c r="F3" s="21" t="s">
        <v>7</v>
      </c>
      <c r="G3" s="21" t="s">
        <v>8</v>
      </c>
      <c r="H3" s="22" t="s">
        <v>9</v>
      </c>
      <c r="I3" s="21" t="s">
        <v>10</v>
      </c>
      <c r="J3" s="21"/>
      <c r="K3" s="21"/>
      <c r="L3" s="21"/>
      <c r="M3" s="21"/>
      <c r="N3" s="25" t="s">
        <v>11</v>
      </c>
      <c r="O3" s="72" t="s">
        <v>12</v>
      </c>
      <c r="P3" s="25" t="s">
        <v>13</v>
      </c>
      <c r="Q3" s="25" t="s">
        <v>14</v>
      </c>
      <c r="R3" s="25" t="s">
        <v>15</v>
      </c>
      <c r="S3" s="25" t="s">
        <v>16</v>
      </c>
      <c r="T3" s="25" t="s">
        <v>17</v>
      </c>
    </row>
    <row r="4" s="1" customFormat="1" ht="38" customHeight="1" spans="1:20">
      <c r="A4" s="23"/>
      <c r="B4" s="24"/>
      <c r="C4" s="24"/>
      <c r="D4" s="24"/>
      <c r="E4" s="24"/>
      <c r="F4" s="24"/>
      <c r="G4" s="24"/>
      <c r="H4" s="25"/>
      <c r="I4" s="73" t="s">
        <v>18</v>
      </c>
      <c r="J4" s="73" t="s">
        <v>19</v>
      </c>
      <c r="K4" s="73" t="s">
        <v>20</v>
      </c>
      <c r="L4" s="73" t="s">
        <v>21</v>
      </c>
      <c r="M4" s="73" t="s">
        <v>22</v>
      </c>
      <c r="N4" s="25"/>
      <c r="O4" s="72"/>
      <c r="P4" s="25"/>
      <c r="Q4" s="25"/>
      <c r="R4" s="25"/>
      <c r="S4" s="25"/>
      <c r="T4" s="25"/>
    </row>
    <row r="5" ht="62.25" customHeight="1" spans="1:20">
      <c r="A5" s="20" t="s">
        <v>23</v>
      </c>
      <c r="B5" s="26" t="s">
        <v>24</v>
      </c>
      <c r="C5" s="26" t="s">
        <v>25</v>
      </c>
      <c r="D5" s="26" t="s">
        <v>25</v>
      </c>
      <c r="E5" s="26" t="s">
        <v>25</v>
      </c>
      <c r="F5" s="26" t="s">
        <v>25</v>
      </c>
      <c r="G5" s="26" t="s">
        <v>25</v>
      </c>
      <c r="H5" s="26" t="s">
        <v>25</v>
      </c>
      <c r="I5" s="52">
        <f>I6+I37+I40+I92</f>
        <v>33442.55</v>
      </c>
      <c r="J5" s="52">
        <f>J6+J37+J40+J92</f>
        <v>21775.55</v>
      </c>
      <c r="K5" s="52">
        <f>K6+K37+K40+K92</f>
        <v>5750</v>
      </c>
      <c r="L5" s="52">
        <f>L6+L37+L40+L92</f>
        <v>1790</v>
      </c>
      <c r="M5" s="52">
        <f>M6+M37+M40+M92</f>
        <v>4127</v>
      </c>
      <c r="N5" s="74"/>
      <c r="O5" s="74"/>
      <c r="P5" s="74"/>
      <c r="Q5" s="74"/>
      <c r="R5" s="74"/>
      <c r="S5" s="74"/>
      <c r="T5" s="74"/>
    </row>
    <row r="6" ht="40" customHeight="1" spans="1:20">
      <c r="A6" s="27"/>
      <c r="B6" s="28" t="s">
        <v>26</v>
      </c>
      <c r="C6" s="28"/>
      <c r="D6" s="29"/>
      <c r="E6" s="29"/>
      <c r="F6" s="28"/>
      <c r="G6" s="28"/>
      <c r="H6" s="28"/>
      <c r="I6" s="52">
        <f>I7+I8+I12+I13+I14+I15+I16+I17+I18+I19+I20+I21+I22+I23+I24+I25+I26+I27+I28</f>
        <v>22751</v>
      </c>
      <c r="J6" s="52">
        <f>J7+J8+J12+J13+J14+J15+J16+J17+J18+J19+J20+J21+J22+J23+J24+J25+J26+J27+J28</f>
        <v>13056</v>
      </c>
      <c r="K6" s="52">
        <f>K7+K8+K12+K13+K14+K15+K16+K17+K18+K19+K20+K21+K22+K23+K24+K25+K26+K27+K28</f>
        <v>5750</v>
      </c>
      <c r="L6" s="52">
        <f>L7+L8+L12+L13+L14+L15+L16+L17+L18+L19+L20+L21+L22+L23+L24+L25+L26+L27+L28</f>
        <v>0</v>
      </c>
      <c r="M6" s="52">
        <f>M7+M8+M12+M13+M14+M15+M16+M17+M18+M19+M20+M21+M22+M23+M24+M25+M26+M27+M28</f>
        <v>3945</v>
      </c>
      <c r="N6" s="75"/>
      <c r="O6" s="75"/>
      <c r="P6" s="75"/>
      <c r="Q6" s="75"/>
      <c r="R6" s="75"/>
      <c r="S6" s="75"/>
      <c r="T6" s="75"/>
    </row>
    <row r="7" s="2" customFormat="1" ht="72" customHeight="1" spans="1:20">
      <c r="A7" s="27">
        <v>1</v>
      </c>
      <c r="B7" s="30" t="s">
        <v>27</v>
      </c>
      <c r="C7" s="30" t="s">
        <v>28</v>
      </c>
      <c r="D7" s="30" t="s">
        <v>29</v>
      </c>
      <c r="E7" s="30" t="s">
        <v>30</v>
      </c>
      <c r="F7" s="30" t="s">
        <v>31</v>
      </c>
      <c r="G7" s="30" t="s">
        <v>31</v>
      </c>
      <c r="H7" s="31" t="s">
        <v>32</v>
      </c>
      <c r="I7" s="52">
        <f t="shared" ref="I7:I39" si="0">SUM(J7:M7)</f>
        <v>904</v>
      </c>
      <c r="J7" s="53">
        <v>904</v>
      </c>
      <c r="K7" s="53"/>
      <c r="L7" s="53"/>
      <c r="M7" s="53"/>
      <c r="N7" s="30" t="s">
        <v>33</v>
      </c>
      <c r="O7" s="30" t="s">
        <v>34</v>
      </c>
      <c r="P7" s="30" t="s">
        <v>35</v>
      </c>
      <c r="Q7" s="30" t="s">
        <v>36</v>
      </c>
      <c r="R7" s="30">
        <v>18509</v>
      </c>
      <c r="S7" s="30">
        <v>18509</v>
      </c>
      <c r="T7" s="100"/>
    </row>
    <row r="8" ht="115" customHeight="1" spans="1:20">
      <c r="A8" s="27" t="s">
        <v>37</v>
      </c>
      <c r="B8" s="32" t="s">
        <v>38</v>
      </c>
      <c r="C8" s="30"/>
      <c r="D8" s="30"/>
      <c r="E8" s="33"/>
      <c r="F8" s="33"/>
      <c r="G8" s="30"/>
      <c r="H8" s="34" t="s">
        <v>39</v>
      </c>
      <c r="I8" s="52">
        <f t="shared" si="0"/>
        <v>2000</v>
      </c>
      <c r="J8" s="52">
        <f>SUM(J9:J11)</f>
        <v>382</v>
      </c>
      <c r="K8" s="52">
        <f>SUM(K9:K11)</f>
        <v>0</v>
      </c>
      <c r="L8" s="52">
        <f>SUM(L9:L11)</f>
        <v>0</v>
      </c>
      <c r="M8" s="52">
        <f>SUM(M9:M11)</f>
        <v>1618</v>
      </c>
      <c r="N8" s="34"/>
      <c r="O8" s="32"/>
      <c r="P8" s="30"/>
      <c r="Q8" s="30"/>
      <c r="R8" s="101">
        <v>5889</v>
      </c>
      <c r="S8" s="101">
        <v>640</v>
      </c>
      <c r="T8" s="30"/>
    </row>
    <row r="9" ht="119" customHeight="1" spans="1:20">
      <c r="A9" s="35">
        <v>2.1</v>
      </c>
      <c r="B9" s="30" t="s">
        <v>40</v>
      </c>
      <c r="C9" s="30" t="s">
        <v>41</v>
      </c>
      <c r="D9" s="30" t="s">
        <v>29</v>
      </c>
      <c r="E9" s="30" t="s">
        <v>42</v>
      </c>
      <c r="F9" s="30" t="s">
        <v>43</v>
      </c>
      <c r="G9" s="30" t="s">
        <v>31</v>
      </c>
      <c r="H9" s="31" t="s">
        <v>44</v>
      </c>
      <c r="I9" s="52">
        <f t="shared" si="0"/>
        <v>500</v>
      </c>
      <c r="J9" s="53">
        <v>82</v>
      </c>
      <c r="K9" s="53"/>
      <c r="L9" s="53"/>
      <c r="M9" s="53">
        <v>418</v>
      </c>
      <c r="N9" s="30" t="s">
        <v>45</v>
      </c>
      <c r="O9" s="51" t="s">
        <v>46</v>
      </c>
      <c r="P9" s="30" t="s">
        <v>35</v>
      </c>
      <c r="Q9" s="30" t="s">
        <v>35</v>
      </c>
      <c r="R9" s="30" t="s">
        <v>47</v>
      </c>
      <c r="S9" s="30" t="s">
        <v>48</v>
      </c>
      <c r="T9" s="100"/>
    </row>
    <row r="10" ht="131" customHeight="1" spans="1:20">
      <c r="A10" s="27" t="s">
        <v>49</v>
      </c>
      <c r="B10" s="36" t="s">
        <v>50</v>
      </c>
      <c r="C10" s="37" t="s">
        <v>41</v>
      </c>
      <c r="D10" s="38" t="s">
        <v>29</v>
      </c>
      <c r="E10" s="36" t="s">
        <v>51</v>
      </c>
      <c r="F10" s="36" t="s">
        <v>52</v>
      </c>
      <c r="G10" s="36" t="s">
        <v>31</v>
      </c>
      <c r="H10" s="39" t="s">
        <v>53</v>
      </c>
      <c r="I10" s="52">
        <f t="shared" si="0"/>
        <v>1000</v>
      </c>
      <c r="J10" s="76">
        <v>200</v>
      </c>
      <c r="K10" s="76"/>
      <c r="L10" s="76"/>
      <c r="M10" s="77">
        <v>800</v>
      </c>
      <c r="N10" s="32" t="s">
        <v>54</v>
      </c>
      <c r="O10" s="31" t="s">
        <v>55</v>
      </c>
      <c r="P10" s="30" t="s">
        <v>35</v>
      </c>
      <c r="Q10" s="30" t="s">
        <v>35</v>
      </c>
      <c r="R10" s="102">
        <v>155</v>
      </c>
      <c r="S10" s="102">
        <v>15</v>
      </c>
      <c r="T10" s="103"/>
    </row>
    <row r="11" ht="81" customHeight="1" spans="1:20">
      <c r="A11" s="35">
        <v>2.3</v>
      </c>
      <c r="B11" s="30" t="s">
        <v>56</v>
      </c>
      <c r="C11" s="37" t="s">
        <v>41</v>
      </c>
      <c r="D11" s="40" t="s">
        <v>29</v>
      </c>
      <c r="E11" s="40" t="s">
        <v>57</v>
      </c>
      <c r="F11" s="40" t="s">
        <v>58</v>
      </c>
      <c r="G11" s="36" t="s">
        <v>31</v>
      </c>
      <c r="H11" s="31" t="s">
        <v>59</v>
      </c>
      <c r="I11" s="52">
        <f t="shared" si="0"/>
        <v>500</v>
      </c>
      <c r="J11" s="78">
        <v>100</v>
      </c>
      <c r="K11" s="76"/>
      <c r="L11" s="76"/>
      <c r="M11" s="76">
        <v>400</v>
      </c>
      <c r="N11" s="32" t="s">
        <v>60</v>
      </c>
      <c r="O11" s="51" t="s">
        <v>61</v>
      </c>
      <c r="P11" s="40" t="s">
        <v>35</v>
      </c>
      <c r="Q11" s="40" t="s">
        <v>35</v>
      </c>
      <c r="R11" s="104">
        <v>112</v>
      </c>
      <c r="S11" s="105">
        <v>56</v>
      </c>
      <c r="T11" s="32"/>
    </row>
    <row r="12" ht="114" customHeight="1" spans="1:20">
      <c r="A12" s="35">
        <v>3</v>
      </c>
      <c r="B12" s="30" t="s">
        <v>62</v>
      </c>
      <c r="C12" s="30" t="s">
        <v>63</v>
      </c>
      <c r="D12" s="30" t="s">
        <v>64</v>
      </c>
      <c r="E12" s="30" t="s">
        <v>65</v>
      </c>
      <c r="F12" s="30" t="s">
        <v>43</v>
      </c>
      <c r="G12" s="36" t="s">
        <v>31</v>
      </c>
      <c r="H12" s="31" t="s">
        <v>66</v>
      </c>
      <c r="I12" s="52">
        <f t="shared" si="0"/>
        <v>1000</v>
      </c>
      <c r="J12" s="53">
        <v>1000</v>
      </c>
      <c r="K12" s="53"/>
      <c r="L12" s="53"/>
      <c r="M12" s="53"/>
      <c r="N12" s="31" t="s">
        <v>67</v>
      </c>
      <c r="O12" s="51" t="s">
        <v>68</v>
      </c>
      <c r="P12" s="30" t="s">
        <v>35</v>
      </c>
      <c r="Q12" s="30" t="s">
        <v>35</v>
      </c>
      <c r="R12" s="30" t="s">
        <v>69</v>
      </c>
      <c r="S12" s="30" t="s">
        <v>70</v>
      </c>
      <c r="T12" s="30"/>
    </row>
    <row r="13" ht="88" customHeight="1" spans="1:20">
      <c r="A13" s="35">
        <v>4</v>
      </c>
      <c r="B13" s="30" t="s">
        <v>71</v>
      </c>
      <c r="C13" s="30" t="s">
        <v>41</v>
      </c>
      <c r="D13" s="30" t="s">
        <v>29</v>
      </c>
      <c r="E13" s="30" t="s">
        <v>72</v>
      </c>
      <c r="F13" s="30" t="s">
        <v>43</v>
      </c>
      <c r="G13" s="36" t="s">
        <v>31</v>
      </c>
      <c r="H13" s="31" t="s">
        <v>73</v>
      </c>
      <c r="I13" s="52">
        <f t="shared" si="0"/>
        <v>900</v>
      </c>
      <c r="J13" s="53">
        <v>500</v>
      </c>
      <c r="K13" s="53"/>
      <c r="L13" s="53"/>
      <c r="M13" s="53">
        <v>400</v>
      </c>
      <c r="N13" s="31" t="s">
        <v>74</v>
      </c>
      <c r="O13" s="51" t="s">
        <v>75</v>
      </c>
      <c r="P13" s="30" t="s">
        <v>35</v>
      </c>
      <c r="Q13" s="30" t="s">
        <v>35</v>
      </c>
      <c r="R13" s="30" t="s">
        <v>76</v>
      </c>
      <c r="S13" s="30" t="s">
        <v>77</v>
      </c>
      <c r="T13" s="30"/>
    </row>
    <row r="14" ht="93" customHeight="1" spans="1:20">
      <c r="A14" s="35">
        <v>5</v>
      </c>
      <c r="B14" s="30" t="s">
        <v>78</v>
      </c>
      <c r="C14" s="30" t="s">
        <v>41</v>
      </c>
      <c r="D14" s="30" t="s">
        <v>29</v>
      </c>
      <c r="E14" s="30" t="s">
        <v>79</v>
      </c>
      <c r="F14" s="30" t="s">
        <v>80</v>
      </c>
      <c r="G14" s="30" t="s">
        <v>31</v>
      </c>
      <c r="H14" s="31" t="s">
        <v>81</v>
      </c>
      <c r="I14" s="52">
        <f t="shared" si="0"/>
        <v>1000</v>
      </c>
      <c r="J14" s="53">
        <v>1000</v>
      </c>
      <c r="K14" s="53"/>
      <c r="L14" s="53"/>
      <c r="M14" s="53"/>
      <c r="N14" s="30" t="s">
        <v>82</v>
      </c>
      <c r="O14" s="51" t="s">
        <v>83</v>
      </c>
      <c r="P14" s="30" t="s">
        <v>35</v>
      </c>
      <c r="Q14" s="30" t="s">
        <v>35</v>
      </c>
      <c r="R14" s="30"/>
      <c r="S14" s="30"/>
      <c r="T14" s="30"/>
    </row>
    <row r="15" s="3" customFormat="1" ht="94" customHeight="1" spans="1:20">
      <c r="A15" s="35">
        <v>6</v>
      </c>
      <c r="B15" s="30" t="s">
        <v>84</v>
      </c>
      <c r="C15" s="30" t="s">
        <v>41</v>
      </c>
      <c r="D15" s="30" t="s">
        <v>29</v>
      </c>
      <c r="E15" s="30" t="s">
        <v>85</v>
      </c>
      <c r="F15" s="30" t="s">
        <v>80</v>
      </c>
      <c r="G15" s="30" t="s">
        <v>31</v>
      </c>
      <c r="H15" s="31" t="s">
        <v>86</v>
      </c>
      <c r="I15" s="52">
        <f t="shared" si="0"/>
        <v>1000</v>
      </c>
      <c r="J15" s="53">
        <v>1000</v>
      </c>
      <c r="K15" s="53"/>
      <c r="L15" s="53"/>
      <c r="M15" s="53"/>
      <c r="N15" s="30" t="s">
        <v>87</v>
      </c>
      <c r="O15" s="51" t="s">
        <v>88</v>
      </c>
      <c r="P15" s="30" t="s">
        <v>35</v>
      </c>
      <c r="Q15" s="30" t="s">
        <v>35</v>
      </c>
      <c r="R15" s="30"/>
      <c r="S15" s="30"/>
      <c r="T15" s="30"/>
    </row>
    <row r="16" s="3" customFormat="1" ht="80" customHeight="1" spans="1:20">
      <c r="A16" s="35">
        <v>7</v>
      </c>
      <c r="B16" s="30" t="s">
        <v>89</v>
      </c>
      <c r="C16" s="30" t="s">
        <v>90</v>
      </c>
      <c r="D16" s="30" t="s">
        <v>29</v>
      </c>
      <c r="E16" s="30" t="s">
        <v>91</v>
      </c>
      <c r="F16" s="30" t="s">
        <v>80</v>
      </c>
      <c r="G16" s="30" t="s">
        <v>31</v>
      </c>
      <c r="H16" s="31" t="s">
        <v>92</v>
      </c>
      <c r="I16" s="52">
        <f t="shared" si="0"/>
        <v>600</v>
      </c>
      <c r="J16" s="53">
        <v>600</v>
      </c>
      <c r="K16" s="53"/>
      <c r="L16" s="53"/>
      <c r="M16" s="53"/>
      <c r="N16" s="31" t="s">
        <v>87</v>
      </c>
      <c r="O16" s="51" t="s">
        <v>93</v>
      </c>
      <c r="P16" s="30" t="s">
        <v>35</v>
      </c>
      <c r="Q16" s="30" t="s">
        <v>35</v>
      </c>
      <c r="R16" s="30"/>
      <c r="S16" s="30"/>
      <c r="T16" s="30"/>
    </row>
    <row r="17" customFormat="1" ht="80" customHeight="1" spans="1:20">
      <c r="A17" s="35">
        <v>8</v>
      </c>
      <c r="B17" s="36" t="s">
        <v>94</v>
      </c>
      <c r="C17" s="36" t="s">
        <v>95</v>
      </c>
      <c r="D17" s="36" t="s">
        <v>29</v>
      </c>
      <c r="E17" s="36" t="s">
        <v>96</v>
      </c>
      <c r="F17" s="36" t="s">
        <v>80</v>
      </c>
      <c r="G17" s="39" t="s">
        <v>31</v>
      </c>
      <c r="H17" s="41" t="s">
        <v>97</v>
      </c>
      <c r="I17" s="52">
        <f t="shared" si="0"/>
        <v>1000</v>
      </c>
      <c r="J17" s="76">
        <v>1000</v>
      </c>
      <c r="K17" s="76"/>
      <c r="L17" s="77"/>
      <c r="M17" s="32"/>
      <c r="N17" s="31" t="s">
        <v>87</v>
      </c>
      <c r="O17" s="31" t="s">
        <v>98</v>
      </c>
      <c r="P17" s="38" t="s">
        <v>35</v>
      </c>
      <c r="Q17" s="36" t="s">
        <v>35</v>
      </c>
      <c r="R17" s="36"/>
      <c r="S17" s="39"/>
      <c r="T17" s="39"/>
    </row>
    <row r="18" customFormat="1" ht="80" customHeight="1" spans="1:20">
      <c r="A18" s="42">
        <v>9</v>
      </c>
      <c r="B18" s="36" t="s">
        <v>99</v>
      </c>
      <c r="C18" s="36" t="s">
        <v>90</v>
      </c>
      <c r="D18" s="36" t="s">
        <v>29</v>
      </c>
      <c r="E18" s="36" t="s">
        <v>100</v>
      </c>
      <c r="F18" s="36" t="s">
        <v>80</v>
      </c>
      <c r="G18" s="41" t="s">
        <v>31</v>
      </c>
      <c r="H18" s="43" t="s">
        <v>101</v>
      </c>
      <c r="I18" s="52">
        <f t="shared" si="0"/>
        <v>1500</v>
      </c>
      <c r="J18" s="76">
        <v>500</v>
      </c>
      <c r="K18" s="77"/>
      <c r="L18" s="32"/>
      <c r="M18" s="78">
        <v>1000</v>
      </c>
      <c r="N18" s="31" t="s">
        <v>87</v>
      </c>
      <c r="O18" s="51" t="s">
        <v>102</v>
      </c>
      <c r="P18" s="36" t="s">
        <v>35</v>
      </c>
      <c r="Q18" s="36" t="s">
        <v>35</v>
      </c>
      <c r="R18" s="42">
        <v>300</v>
      </c>
      <c r="S18" s="42">
        <v>60</v>
      </c>
      <c r="T18" s="36"/>
    </row>
    <row r="19" customFormat="1" ht="96" customHeight="1" spans="1:20">
      <c r="A19" s="35">
        <v>10</v>
      </c>
      <c r="B19" s="36" t="s">
        <v>103</v>
      </c>
      <c r="C19" s="36" t="s">
        <v>41</v>
      </c>
      <c r="D19" s="38" t="s">
        <v>64</v>
      </c>
      <c r="E19" s="36" t="s">
        <v>104</v>
      </c>
      <c r="F19" s="36" t="s">
        <v>105</v>
      </c>
      <c r="G19" s="39" t="s">
        <v>31</v>
      </c>
      <c r="H19" s="39" t="s">
        <v>106</v>
      </c>
      <c r="I19" s="52">
        <f t="shared" si="0"/>
        <v>1500</v>
      </c>
      <c r="J19" s="76">
        <v>1000</v>
      </c>
      <c r="K19" s="76"/>
      <c r="L19" s="76"/>
      <c r="M19" s="77">
        <v>500</v>
      </c>
      <c r="N19" s="32" t="s">
        <v>107</v>
      </c>
      <c r="O19" s="51" t="s">
        <v>108</v>
      </c>
      <c r="P19" s="79" t="s">
        <v>35</v>
      </c>
      <c r="Q19" s="79" t="s">
        <v>35</v>
      </c>
      <c r="R19" s="102">
        <v>46930</v>
      </c>
      <c r="S19" s="102">
        <v>7443</v>
      </c>
      <c r="T19" s="103"/>
    </row>
    <row r="20" customFormat="1" ht="75" customHeight="1" spans="1:20">
      <c r="A20" s="35">
        <v>11</v>
      </c>
      <c r="B20" s="30" t="s">
        <v>109</v>
      </c>
      <c r="C20" s="30" t="s">
        <v>110</v>
      </c>
      <c r="D20" s="30" t="s">
        <v>29</v>
      </c>
      <c r="E20" s="30" t="s">
        <v>111</v>
      </c>
      <c r="F20" s="30" t="s">
        <v>80</v>
      </c>
      <c r="G20" s="30" t="s">
        <v>112</v>
      </c>
      <c r="H20" s="44" t="s">
        <v>113</v>
      </c>
      <c r="I20" s="52">
        <f t="shared" si="0"/>
        <v>170</v>
      </c>
      <c r="J20" s="53">
        <v>170</v>
      </c>
      <c r="K20" s="53"/>
      <c r="L20" s="53"/>
      <c r="M20" s="30"/>
      <c r="N20" s="30" t="s">
        <v>114</v>
      </c>
      <c r="O20" s="51" t="s">
        <v>115</v>
      </c>
      <c r="P20" s="30" t="s">
        <v>35</v>
      </c>
      <c r="Q20" s="30" t="s">
        <v>35</v>
      </c>
      <c r="R20" s="30">
        <v>3580</v>
      </c>
      <c r="S20" s="30"/>
      <c r="T20" s="30"/>
    </row>
    <row r="21" ht="101" customHeight="1" spans="1:20">
      <c r="A21" s="42">
        <v>12</v>
      </c>
      <c r="B21" s="30" t="s">
        <v>116</v>
      </c>
      <c r="C21" s="30" t="s">
        <v>110</v>
      </c>
      <c r="D21" s="30" t="s">
        <v>64</v>
      </c>
      <c r="E21" s="30" t="s">
        <v>117</v>
      </c>
      <c r="F21" s="30" t="s">
        <v>118</v>
      </c>
      <c r="G21" s="30" t="s">
        <v>119</v>
      </c>
      <c r="H21" s="31" t="s">
        <v>120</v>
      </c>
      <c r="I21" s="52">
        <f t="shared" si="0"/>
        <v>1950</v>
      </c>
      <c r="J21" s="53">
        <v>1950</v>
      </c>
      <c r="K21" s="53"/>
      <c r="L21" s="53"/>
      <c r="M21" s="53"/>
      <c r="N21" s="30" t="s">
        <v>121</v>
      </c>
      <c r="O21" s="51" t="s">
        <v>122</v>
      </c>
      <c r="P21" s="30" t="s">
        <v>35</v>
      </c>
      <c r="Q21" s="30" t="s">
        <v>123</v>
      </c>
      <c r="R21" s="30">
        <v>2125</v>
      </c>
      <c r="S21" s="30">
        <v>310</v>
      </c>
      <c r="T21" s="30"/>
    </row>
    <row r="22" ht="122" customHeight="1" spans="1:20">
      <c r="A22" s="35">
        <v>13</v>
      </c>
      <c r="B22" s="45" t="s">
        <v>124</v>
      </c>
      <c r="C22" s="36" t="s">
        <v>90</v>
      </c>
      <c r="D22" s="36" t="s">
        <v>29</v>
      </c>
      <c r="E22" s="36" t="s">
        <v>125</v>
      </c>
      <c r="F22" s="36" t="s">
        <v>105</v>
      </c>
      <c r="G22" s="39" t="s">
        <v>31</v>
      </c>
      <c r="H22" s="46" t="s">
        <v>126</v>
      </c>
      <c r="I22" s="52">
        <f t="shared" si="0"/>
        <v>500</v>
      </c>
      <c r="J22" s="76">
        <v>500</v>
      </c>
      <c r="K22" s="76"/>
      <c r="L22" s="76"/>
      <c r="M22" s="77"/>
      <c r="N22" s="46" t="s">
        <v>127</v>
      </c>
      <c r="O22" s="51" t="s">
        <v>128</v>
      </c>
      <c r="P22" s="80" t="s">
        <v>35</v>
      </c>
      <c r="Q22" s="80" t="s">
        <v>35</v>
      </c>
      <c r="R22" s="106">
        <v>130</v>
      </c>
      <c r="S22" s="106">
        <v>110</v>
      </c>
      <c r="T22" s="80"/>
    </row>
    <row r="23" ht="99" customHeight="1" spans="1:20">
      <c r="A23" s="35">
        <v>14</v>
      </c>
      <c r="B23" s="36" t="s">
        <v>129</v>
      </c>
      <c r="C23" s="36" t="s">
        <v>130</v>
      </c>
      <c r="D23" s="36" t="s">
        <v>29</v>
      </c>
      <c r="E23" s="36" t="s">
        <v>131</v>
      </c>
      <c r="F23" s="36" t="s">
        <v>132</v>
      </c>
      <c r="G23" s="36" t="s">
        <v>133</v>
      </c>
      <c r="H23" s="39" t="s">
        <v>134</v>
      </c>
      <c r="I23" s="52">
        <f t="shared" si="0"/>
        <v>600</v>
      </c>
      <c r="J23" s="76">
        <v>600</v>
      </c>
      <c r="K23" s="76"/>
      <c r="L23" s="76"/>
      <c r="M23" s="77"/>
      <c r="N23" s="31" t="s">
        <v>135</v>
      </c>
      <c r="O23" s="31" t="s">
        <v>136</v>
      </c>
      <c r="P23" s="80" t="s">
        <v>35</v>
      </c>
      <c r="Q23" s="80" t="s">
        <v>137</v>
      </c>
      <c r="R23" s="107">
        <v>5261</v>
      </c>
      <c r="S23" s="107">
        <v>2796</v>
      </c>
      <c r="T23" s="82"/>
    </row>
    <row r="24" s="1" customFormat="1" ht="92" customHeight="1" spans="1:20">
      <c r="A24" s="42">
        <v>15</v>
      </c>
      <c r="B24" s="30" t="s">
        <v>138</v>
      </c>
      <c r="C24" s="30" t="s">
        <v>139</v>
      </c>
      <c r="D24" s="30" t="s">
        <v>29</v>
      </c>
      <c r="E24" s="30" t="s">
        <v>140</v>
      </c>
      <c r="F24" s="30" t="s">
        <v>132</v>
      </c>
      <c r="G24" s="30" t="s">
        <v>31</v>
      </c>
      <c r="H24" s="31" t="s">
        <v>141</v>
      </c>
      <c r="I24" s="52">
        <f t="shared" si="0"/>
        <v>501</v>
      </c>
      <c r="J24" s="76">
        <v>250</v>
      </c>
      <c r="K24" s="52"/>
      <c r="L24" s="76"/>
      <c r="M24" s="52">
        <v>251</v>
      </c>
      <c r="N24" s="31" t="s">
        <v>142</v>
      </c>
      <c r="O24" s="81" t="s">
        <v>143</v>
      </c>
      <c r="P24" s="30" t="s">
        <v>35</v>
      </c>
      <c r="Q24" s="30" t="s">
        <v>35</v>
      </c>
      <c r="R24" s="108">
        <v>23479</v>
      </c>
      <c r="S24" s="108">
        <v>12839</v>
      </c>
      <c r="T24" s="36"/>
    </row>
    <row r="25" customFormat="1" ht="218" customHeight="1" spans="1:20">
      <c r="A25" s="35">
        <v>16</v>
      </c>
      <c r="B25" s="30" t="s">
        <v>144</v>
      </c>
      <c r="C25" s="36" t="s">
        <v>41</v>
      </c>
      <c r="D25" s="30" t="s">
        <v>29</v>
      </c>
      <c r="E25" s="30" t="s">
        <v>145</v>
      </c>
      <c r="F25" s="30" t="s">
        <v>146</v>
      </c>
      <c r="G25" s="39" t="s">
        <v>31</v>
      </c>
      <c r="H25" s="31" t="s">
        <v>147</v>
      </c>
      <c r="I25" s="52">
        <f t="shared" si="0"/>
        <v>576</v>
      </c>
      <c r="J25" s="76">
        <v>500</v>
      </c>
      <c r="K25" s="76"/>
      <c r="L25" s="76"/>
      <c r="M25" s="77">
        <v>76</v>
      </c>
      <c r="N25" s="82" t="s">
        <v>148</v>
      </c>
      <c r="O25" s="31" t="s">
        <v>149</v>
      </c>
      <c r="P25" s="30" t="s">
        <v>35</v>
      </c>
      <c r="Q25" s="30" t="s">
        <v>35</v>
      </c>
      <c r="R25" s="30">
        <v>680</v>
      </c>
      <c r="S25" s="30">
        <v>120</v>
      </c>
      <c r="T25" s="30"/>
    </row>
    <row r="26" s="4" customFormat="1" ht="75" customHeight="1" spans="1:20">
      <c r="A26" s="47">
        <v>17</v>
      </c>
      <c r="B26" s="48" t="s">
        <v>150</v>
      </c>
      <c r="C26" s="49"/>
      <c r="D26" s="48" t="s">
        <v>29</v>
      </c>
      <c r="E26" s="48" t="s">
        <v>151</v>
      </c>
      <c r="F26" s="48" t="s">
        <v>52</v>
      </c>
      <c r="G26" s="50" t="s">
        <v>152</v>
      </c>
      <c r="H26" s="51" t="s">
        <v>153</v>
      </c>
      <c r="I26" s="52">
        <f t="shared" si="0"/>
        <v>800</v>
      </c>
      <c r="J26" s="83">
        <v>800</v>
      </c>
      <c r="K26" s="48"/>
      <c r="L26" s="49"/>
      <c r="M26" s="48"/>
      <c r="N26" s="84" t="s">
        <v>154</v>
      </c>
      <c r="O26" s="51" t="s">
        <v>155</v>
      </c>
      <c r="P26" s="48" t="s">
        <v>35</v>
      </c>
      <c r="Q26" s="48" t="s">
        <v>35</v>
      </c>
      <c r="R26" s="48">
        <v>1900</v>
      </c>
      <c r="S26" s="48"/>
      <c r="T26" s="49"/>
    </row>
    <row r="27" s="4" customFormat="1" ht="60" customHeight="1" spans="1:20">
      <c r="A27" s="35">
        <v>18</v>
      </c>
      <c r="B27" s="31" t="s">
        <v>156</v>
      </c>
      <c r="C27" s="52" t="s">
        <v>157</v>
      </c>
      <c r="D27" s="53" t="s">
        <v>29</v>
      </c>
      <c r="E27" s="53" t="s">
        <v>158</v>
      </c>
      <c r="F27" s="53" t="s">
        <v>80</v>
      </c>
      <c r="G27" s="53" t="s">
        <v>159</v>
      </c>
      <c r="H27" s="31" t="s">
        <v>160</v>
      </c>
      <c r="I27" s="52">
        <f t="shared" si="0"/>
        <v>500</v>
      </c>
      <c r="J27" s="53">
        <v>400</v>
      </c>
      <c r="K27" s="53"/>
      <c r="L27" s="30"/>
      <c r="M27" s="30">
        <v>100</v>
      </c>
      <c r="N27" s="31" t="s">
        <v>161</v>
      </c>
      <c r="O27" s="31" t="s">
        <v>162</v>
      </c>
      <c r="P27" s="53" t="s">
        <v>35</v>
      </c>
      <c r="Q27" s="53" t="s">
        <v>35</v>
      </c>
      <c r="R27" s="53"/>
      <c r="S27" s="53"/>
      <c r="T27" s="36"/>
    </row>
    <row r="28" customFormat="1" ht="55" customHeight="1" spans="1:20">
      <c r="A28" s="35">
        <v>19</v>
      </c>
      <c r="B28" s="30" t="s">
        <v>163</v>
      </c>
      <c r="C28" s="30"/>
      <c r="D28" s="30"/>
      <c r="E28" s="30"/>
      <c r="F28" s="30"/>
      <c r="G28" s="30"/>
      <c r="H28" s="31"/>
      <c r="I28" s="52">
        <f t="shared" si="0"/>
        <v>5750</v>
      </c>
      <c r="J28" s="52">
        <f>SUM(J29:J36)</f>
        <v>0</v>
      </c>
      <c r="K28" s="52">
        <f>SUM(K29:K36)</f>
        <v>5750</v>
      </c>
      <c r="L28" s="52">
        <f>SUM(L29:L36)</f>
        <v>0</v>
      </c>
      <c r="M28" s="52">
        <f>SUM(M29:M36)</f>
        <v>0</v>
      </c>
      <c r="N28" s="30"/>
      <c r="O28" s="31"/>
      <c r="P28" s="30"/>
      <c r="Q28" s="30"/>
      <c r="R28" s="30"/>
      <c r="S28" s="30"/>
      <c r="T28" s="30"/>
    </row>
    <row r="29" ht="95" customHeight="1" spans="1:20">
      <c r="A29" s="54">
        <v>19.1</v>
      </c>
      <c r="B29" s="30" t="s">
        <v>164</v>
      </c>
      <c r="C29" s="30" t="s">
        <v>110</v>
      </c>
      <c r="D29" s="30" t="s">
        <v>64</v>
      </c>
      <c r="E29" s="30" t="s">
        <v>117</v>
      </c>
      <c r="F29" s="30" t="s">
        <v>118</v>
      </c>
      <c r="G29" s="30" t="s">
        <v>119</v>
      </c>
      <c r="H29" s="31" t="s">
        <v>165</v>
      </c>
      <c r="I29" s="52">
        <f t="shared" si="0"/>
        <v>1950</v>
      </c>
      <c r="J29" s="53"/>
      <c r="K29" s="53">
        <v>1950</v>
      </c>
      <c r="L29" s="53"/>
      <c r="M29" s="53"/>
      <c r="N29" s="30" t="s">
        <v>166</v>
      </c>
      <c r="O29" s="51" t="s">
        <v>167</v>
      </c>
      <c r="P29" s="30" t="s">
        <v>35</v>
      </c>
      <c r="Q29" s="30" t="s">
        <v>123</v>
      </c>
      <c r="R29" s="30">
        <v>2125</v>
      </c>
      <c r="S29" s="30">
        <v>310</v>
      </c>
      <c r="T29" s="30"/>
    </row>
    <row r="30" ht="140" customHeight="1" spans="1:20">
      <c r="A30" s="54">
        <v>19.2</v>
      </c>
      <c r="B30" s="30" t="s">
        <v>168</v>
      </c>
      <c r="C30" s="30" t="s">
        <v>169</v>
      </c>
      <c r="D30" s="30" t="s">
        <v>29</v>
      </c>
      <c r="E30" s="30" t="s">
        <v>170</v>
      </c>
      <c r="F30" s="30" t="s">
        <v>43</v>
      </c>
      <c r="G30" s="30" t="s">
        <v>31</v>
      </c>
      <c r="H30" s="31" t="s">
        <v>171</v>
      </c>
      <c r="I30" s="52">
        <f t="shared" si="0"/>
        <v>900</v>
      </c>
      <c r="J30" s="53"/>
      <c r="K30" s="53">
        <v>900</v>
      </c>
      <c r="L30" s="53"/>
      <c r="M30" s="53"/>
      <c r="N30" s="30" t="s">
        <v>172</v>
      </c>
      <c r="O30" s="51" t="s">
        <v>173</v>
      </c>
      <c r="P30" s="30" t="s">
        <v>35</v>
      </c>
      <c r="Q30" s="30" t="s">
        <v>35</v>
      </c>
      <c r="R30" s="30" t="s">
        <v>69</v>
      </c>
      <c r="S30" s="30" t="s">
        <v>70</v>
      </c>
      <c r="T30" s="30"/>
    </row>
    <row r="31" ht="150" customHeight="1" spans="1:20">
      <c r="A31" s="55">
        <v>19.3</v>
      </c>
      <c r="B31" s="30" t="s">
        <v>174</v>
      </c>
      <c r="C31" s="37" t="s">
        <v>41</v>
      </c>
      <c r="D31" s="36" t="s">
        <v>29</v>
      </c>
      <c r="E31" s="36" t="s">
        <v>175</v>
      </c>
      <c r="F31" s="36" t="s">
        <v>132</v>
      </c>
      <c r="G31" s="36" t="s">
        <v>31</v>
      </c>
      <c r="H31" s="39" t="s">
        <v>176</v>
      </c>
      <c r="I31" s="52">
        <f t="shared" si="0"/>
        <v>500</v>
      </c>
      <c r="J31" s="85"/>
      <c r="K31" s="86">
        <v>500</v>
      </c>
      <c r="L31" s="86"/>
      <c r="M31" s="86"/>
      <c r="N31" s="31" t="s">
        <v>177</v>
      </c>
      <c r="O31" s="31" t="s">
        <v>178</v>
      </c>
      <c r="P31" s="36" t="s">
        <v>35</v>
      </c>
      <c r="Q31" s="36" t="s">
        <v>35</v>
      </c>
      <c r="R31" s="109">
        <v>352</v>
      </c>
      <c r="S31" s="109">
        <v>191</v>
      </c>
      <c r="T31" s="36"/>
    </row>
    <row r="32" ht="123" customHeight="1" spans="1:20">
      <c r="A32" s="55">
        <v>19.4</v>
      </c>
      <c r="B32" s="30" t="s">
        <v>179</v>
      </c>
      <c r="C32" s="37" t="s">
        <v>180</v>
      </c>
      <c r="D32" s="36" t="s">
        <v>29</v>
      </c>
      <c r="E32" s="36" t="s">
        <v>181</v>
      </c>
      <c r="F32" s="36" t="s">
        <v>146</v>
      </c>
      <c r="G32" s="36" t="s">
        <v>182</v>
      </c>
      <c r="H32" s="39" t="s">
        <v>183</v>
      </c>
      <c r="I32" s="52">
        <f t="shared" si="0"/>
        <v>500</v>
      </c>
      <c r="J32" s="85"/>
      <c r="K32" s="86">
        <v>500</v>
      </c>
      <c r="L32" s="86"/>
      <c r="M32" s="86"/>
      <c r="N32" s="31" t="s">
        <v>184</v>
      </c>
      <c r="O32" s="31" t="s">
        <v>185</v>
      </c>
      <c r="P32" s="31" t="s">
        <v>35</v>
      </c>
      <c r="Q32" s="31" t="s">
        <v>35</v>
      </c>
      <c r="R32" s="31">
        <v>580</v>
      </c>
      <c r="S32" s="31">
        <v>105</v>
      </c>
      <c r="T32" s="31"/>
    </row>
    <row r="33" ht="99" customHeight="1" spans="1:20">
      <c r="A33" s="54">
        <v>19.5</v>
      </c>
      <c r="B33" s="30" t="s">
        <v>186</v>
      </c>
      <c r="C33" s="37" t="s">
        <v>187</v>
      </c>
      <c r="D33" s="36" t="s">
        <v>29</v>
      </c>
      <c r="E33" s="36" t="s">
        <v>188</v>
      </c>
      <c r="F33" s="36" t="s">
        <v>58</v>
      </c>
      <c r="G33" s="36" t="s">
        <v>31</v>
      </c>
      <c r="H33" s="39" t="s">
        <v>189</v>
      </c>
      <c r="I33" s="52">
        <f t="shared" si="0"/>
        <v>700</v>
      </c>
      <c r="J33" s="85"/>
      <c r="K33" s="86">
        <v>700</v>
      </c>
      <c r="L33" s="86"/>
      <c r="M33" s="86"/>
      <c r="N33" s="82" t="s">
        <v>190</v>
      </c>
      <c r="O33" s="51" t="s">
        <v>191</v>
      </c>
      <c r="P33" s="80" t="s">
        <v>35</v>
      </c>
      <c r="Q33" s="80" t="s">
        <v>35</v>
      </c>
      <c r="R33" s="106">
        <v>24657</v>
      </c>
      <c r="S33" s="106">
        <v>11651</v>
      </c>
      <c r="T33" s="80"/>
    </row>
    <row r="34" s="5" customFormat="1" ht="130" customHeight="1" spans="1:20">
      <c r="A34" s="54">
        <v>19.6</v>
      </c>
      <c r="B34" s="30" t="s">
        <v>192</v>
      </c>
      <c r="C34" s="37"/>
      <c r="D34" s="36" t="s">
        <v>29</v>
      </c>
      <c r="E34" s="36" t="s">
        <v>193</v>
      </c>
      <c r="F34" s="36" t="s">
        <v>194</v>
      </c>
      <c r="G34" s="36" t="s">
        <v>195</v>
      </c>
      <c r="H34" s="39" t="s">
        <v>196</v>
      </c>
      <c r="I34" s="52">
        <f t="shared" si="0"/>
        <v>500</v>
      </c>
      <c r="J34" s="85"/>
      <c r="K34" s="86">
        <v>500</v>
      </c>
      <c r="L34" s="86"/>
      <c r="M34" s="86"/>
      <c r="N34" s="87" t="s">
        <v>197</v>
      </c>
      <c r="O34" s="51" t="s">
        <v>198</v>
      </c>
      <c r="P34" s="80" t="s">
        <v>35</v>
      </c>
      <c r="Q34" s="80" t="s">
        <v>35</v>
      </c>
      <c r="R34" s="106"/>
      <c r="S34" s="106"/>
      <c r="T34" s="80"/>
    </row>
    <row r="35" s="5" customFormat="1" ht="200" customHeight="1" spans="1:20">
      <c r="A35" s="54">
        <v>19.7</v>
      </c>
      <c r="B35" s="37" t="s">
        <v>199</v>
      </c>
      <c r="C35" s="56" t="s">
        <v>200</v>
      </c>
      <c r="D35" s="37" t="s">
        <v>29</v>
      </c>
      <c r="E35" s="37" t="s">
        <v>201</v>
      </c>
      <c r="F35" s="37" t="s">
        <v>105</v>
      </c>
      <c r="G35" s="37" t="s">
        <v>202</v>
      </c>
      <c r="H35" s="57" t="s">
        <v>203</v>
      </c>
      <c r="I35" s="52">
        <f t="shared" si="0"/>
        <v>500</v>
      </c>
      <c r="J35" s="88"/>
      <c r="K35" s="89">
        <v>500</v>
      </c>
      <c r="L35" s="88"/>
      <c r="M35" s="88"/>
      <c r="N35" s="75" t="s">
        <v>204</v>
      </c>
      <c r="O35" s="51" t="s">
        <v>205</v>
      </c>
      <c r="P35" s="37" t="s">
        <v>35</v>
      </c>
      <c r="Q35" s="37" t="s">
        <v>35</v>
      </c>
      <c r="R35" s="107">
        <v>1560</v>
      </c>
      <c r="S35" s="107">
        <v>170</v>
      </c>
      <c r="T35" s="32"/>
    </row>
    <row r="36" s="5" customFormat="1" ht="71" customHeight="1" spans="1:20">
      <c r="A36" s="54">
        <v>19.8</v>
      </c>
      <c r="B36" s="30" t="s">
        <v>206</v>
      </c>
      <c r="C36" s="37"/>
      <c r="D36" s="36" t="s">
        <v>29</v>
      </c>
      <c r="E36" s="36" t="s">
        <v>193</v>
      </c>
      <c r="F36" s="36" t="s">
        <v>194</v>
      </c>
      <c r="G36" s="36" t="s">
        <v>207</v>
      </c>
      <c r="H36" s="39" t="s">
        <v>208</v>
      </c>
      <c r="I36" s="52">
        <f t="shared" si="0"/>
        <v>200</v>
      </c>
      <c r="J36" s="85"/>
      <c r="K36" s="86">
        <v>200</v>
      </c>
      <c r="L36" s="86"/>
      <c r="M36" s="86"/>
      <c r="N36" s="87" t="s">
        <v>209</v>
      </c>
      <c r="O36" s="51" t="s">
        <v>210</v>
      </c>
      <c r="P36" s="80" t="s">
        <v>35</v>
      </c>
      <c r="Q36" s="80" t="s">
        <v>35</v>
      </c>
      <c r="R36" s="106"/>
      <c r="S36" s="106"/>
      <c r="T36" s="80"/>
    </row>
    <row r="37" s="5" customFormat="1" ht="45" customHeight="1" spans="1:20">
      <c r="A37" s="23"/>
      <c r="B37" s="26" t="s">
        <v>211</v>
      </c>
      <c r="C37" s="26"/>
      <c r="D37" s="26"/>
      <c r="E37" s="26"/>
      <c r="F37" s="26"/>
      <c r="G37" s="26"/>
      <c r="H37" s="29"/>
      <c r="I37" s="52">
        <f t="shared" si="0"/>
        <v>1345</v>
      </c>
      <c r="J37" s="52">
        <f>SUM(J38:J39)</f>
        <v>1345</v>
      </c>
      <c r="K37" s="52">
        <f>SUM(K38:K39)</f>
        <v>0</v>
      </c>
      <c r="L37" s="52">
        <f>SUM(L38:L39)</f>
        <v>0</v>
      </c>
      <c r="M37" s="52">
        <f>SUM(M38:M39)</f>
        <v>0</v>
      </c>
      <c r="N37" s="90"/>
      <c r="O37" s="90"/>
      <c r="P37" s="90"/>
      <c r="Q37" s="90"/>
      <c r="R37" s="90"/>
      <c r="S37" s="90"/>
      <c r="T37" s="90"/>
    </row>
    <row r="38" s="5" customFormat="1" ht="53" customHeight="1" spans="1:20">
      <c r="A38" s="35">
        <v>1</v>
      </c>
      <c r="B38" s="30" t="s">
        <v>212</v>
      </c>
      <c r="C38" s="30" t="s">
        <v>213</v>
      </c>
      <c r="D38" s="30" t="s">
        <v>29</v>
      </c>
      <c r="E38" s="30" t="s">
        <v>214</v>
      </c>
      <c r="F38" s="30" t="s">
        <v>215</v>
      </c>
      <c r="G38" s="31" t="s">
        <v>216</v>
      </c>
      <c r="H38" s="44" t="s">
        <v>217</v>
      </c>
      <c r="I38" s="52">
        <f t="shared" si="0"/>
        <v>500</v>
      </c>
      <c r="J38" s="53">
        <v>500</v>
      </c>
      <c r="K38" s="53"/>
      <c r="L38" s="53"/>
      <c r="M38" s="30"/>
      <c r="N38" s="91" t="s">
        <v>218</v>
      </c>
      <c r="O38" s="30"/>
      <c r="P38" s="30" t="s">
        <v>35</v>
      </c>
      <c r="Q38" s="30" t="s">
        <v>36</v>
      </c>
      <c r="R38" s="30">
        <v>5000</v>
      </c>
      <c r="S38" s="30">
        <v>5000</v>
      </c>
      <c r="T38" s="30"/>
    </row>
    <row r="39" s="5" customFormat="1" ht="67" customHeight="1" spans="1:20">
      <c r="A39" s="35">
        <v>2</v>
      </c>
      <c r="B39" s="30" t="s">
        <v>219</v>
      </c>
      <c r="C39" s="30" t="s">
        <v>220</v>
      </c>
      <c r="D39" s="30" t="s">
        <v>29</v>
      </c>
      <c r="E39" s="30" t="s">
        <v>214</v>
      </c>
      <c r="F39" s="30" t="s">
        <v>221</v>
      </c>
      <c r="G39" s="31" t="s">
        <v>222</v>
      </c>
      <c r="H39" s="44" t="s">
        <v>223</v>
      </c>
      <c r="I39" s="52">
        <f t="shared" si="0"/>
        <v>845</v>
      </c>
      <c r="J39" s="53">
        <v>845</v>
      </c>
      <c r="K39" s="53"/>
      <c r="L39" s="53"/>
      <c r="M39" s="30"/>
      <c r="N39" s="91" t="s">
        <v>224</v>
      </c>
      <c r="O39" s="30"/>
      <c r="P39" s="30" t="s">
        <v>35</v>
      </c>
      <c r="Q39" s="30" t="s">
        <v>36</v>
      </c>
      <c r="R39" s="30">
        <v>1300</v>
      </c>
      <c r="S39" s="30">
        <v>1300</v>
      </c>
      <c r="T39" s="30"/>
    </row>
    <row r="40" ht="45" customHeight="1" spans="1:20">
      <c r="A40" s="23"/>
      <c r="B40" s="58" t="s">
        <v>225</v>
      </c>
      <c r="C40" s="58"/>
      <c r="D40" s="58"/>
      <c r="E40" s="58"/>
      <c r="F40" s="58"/>
      <c r="G40" s="58"/>
      <c r="H40" s="29"/>
      <c r="I40" s="52">
        <f>I41+I42+I43+I44+I45+I46+I47+I48+I53+I58+I69+I79</f>
        <v>8486.55</v>
      </c>
      <c r="J40" s="52">
        <f>J41+J42+J43+J44+J45+J46+J47+J48+J53+J58+J69+J79</f>
        <v>6514.55</v>
      </c>
      <c r="K40" s="52">
        <f>K41+K42+K43+K44+K45+K46+K47+K48+K53+K58+K69+K79</f>
        <v>0</v>
      </c>
      <c r="L40" s="52">
        <f>L41+L42+L43+L44+L45+L46+L47+L48+L53+L58+L69+L79</f>
        <v>1790</v>
      </c>
      <c r="M40" s="52">
        <f>M41+M42+M43+M44+M45+M46+M47+M48+M53+M58+M69+M79</f>
        <v>182</v>
      </c>
      <c r="N40" s="90"/>
      <c r="O40" s="90"/>
      <c r="P40" s="90"/>
      <c r="Q40" s="90"/>
      <c r="R40" s="90"/>
      <c r="S40" s="90"/>
      <c r="T40" s="90"/>
    </row>
    <row r="41" ht="70" customHeight="1" spans="1:20">
      <c r="A41" s="35">
        <v>1</v>
      </c>
      <c r="B41" s="30" t="s">
        <v>226</v>
      </c>
      <c r="C41" s="30" t="s">
        <v>227</v>
      </c>
      <c r="D41" s="30" t="s">
        <v>64</v>
      </c>
      <c r="E41" s="30" t="s">
        <v>228</v>
      </c>
      <c r="F41" s="30" t="s">
        <v>43</v>
      </c>
      <c r="G41" s="31" t="s">
        <v>31</v>
      </c>
      <c r="H41" s="44" t="s">
        <v>229</v>
      </c>
      <c r="I41" s="52">
        <f>SUM(J41:M41)</f>
        <v>200</v>
      </c>
      <c r="J41" s="53">
        <v>200</v>
      </c>
      <c r="K41" s="53"/>
      <c r="L41" s="53"/>
      <c r="M41" s="53"/>
      <c r="N41" s="30" t="s">
        <v>230</v>
      </c>
      <c r="O41" s="30" t="s">
        <v>231</v>
      </c>
      <c r="P41" s="30" t="s">
        <v>35</v>
      </c>
      <c r="Q41" s="30" t="s">
        <v>35</v>
      </c>
      <c r="R41" s="30" t="s">
        <v>232</v>
      </c>
      <c r="S41" s="30" t="s">
        <v>233</v>
      </c>
      <c r="T41" s="100"/>
    </row>
    <row r="42" customFormat="1" ht="61" customHeight="1" spans="1:20">
      <c r="A42" s="35">
        <v>2</v>
      </c>
      <c r="B42" s="30" t="s">
        <v>234</v>
      </c>
      <c r="C42" s="30" t="s">
        <v>235</v>
      </c>
      <c r="D42" s="30" t="s">
        <v>64</v>
      </c>
      <c r="E42" s="30" t="s">
        <v>236</v>
      </c>
      <c r="F42" s="30" t="s">
        <v>80</v>
      </c>
      <c r="G42" s="31" t="s">
        <v>237</v>
      </c>
      <c r="H42" s="44" t="s">
        <v>238</v>
      </c>
      <c r="I42" s="52">
        <f>SUM(J42:M42)</f>
        <v>325</v>
      </c>
      <c r="J42" s="53">
        <v>125</v>
      </c>
      <c r="K42" s="53"/>
      <c r="L42" s="53">
        <v>200</v>
      </c>
      <c r="M42" s="30"/>
      <c r="N42" s="30" t="s">
        <v>239</v>
      </c>
      <c r="O42" s="30" t="s">
        <v>240</v>
      </c>
      <c r="P42" s="30" t="s">
        <v>35</v>
      </c>
      <c r="Q42" s="30" t="s">
        <v>35</v>
      </c>
      <c r="R42" s="30"/>
      <c r="S42" s="30"/>
      <c r="T42" s="100"/>
    </row>
    <row r="43" s="5" customFormat="1" ht="66" customHeight="1" spans="1:20">
      <c r="A43" s="35">
        <v>3</v>
      </c>
      <c r="B43" s="30" t="s">
        <v>241</v>
      </c>
      <c r="C43" s="30" t="s">
        <v>235</v>
      </c>
      <c r="D43" s="30" t="s">
        <v>29</v>
      </c>
      <c r="E43" s="30" t="s">
        <v>242</v>
      </c>
      <c r="F43" s="30" t="s">
        <v>52</v>
      </c>
      <c r="G43" s="31" t="s">
        <v>237</v>
      </c>
      <c r="H43" s="44" t="s">
        <v>243</v>
      </c>
      <c r="I43" s="52">
        <f>SUM(J43:M43)</f>
        <v>675</v>
      </c>
      <c r="J43" s="53">
        <v>175</v>
      </c>
      <c r="K43" s="53"/>
      <c r="L43" s="53">
        <v>500</v>
      </c>
      <c r="M43" s="30"/>
      <c r="N43" s="30" t="s">
        <v>244</v>
      </c>
      <c r="O43" s="30" t="s">
        <v>245</v>
      </c>
      <c r="P43" s="30" t="s">
        <v>35</v>
      </c>
      <c r="Q43" s="30" t="s">
        <v>123</v>
      </c>
      <c r="R43" s="30">
        <v>30387</v>
      </c>
      <c r="S43" s="30">
        <v>5414</v>
      </c>
      <c r="T43" s="100"/>
    </row>
    <row r="44" customFormat="1" ht="105" customHeight="1" spans="1:20">
      <c r="A44" s="35">
        <v>4</v>
      </c>
      <c r="B44" s="30" t="s">
        <v>246</v>
      </c>
      <c r="C44" s="30" t="s">
        <v>247</v>
      </c>
      <c r="D44" s="30" t="s">
        <v>29</v>
      </c>
      <c r="E44" s="30" t="s">
        <v>248</v>
      </c>
      <c r="F44" s="30" t="s">
        <v>58</v>
      </c>
      <c r="G44" s="31" t="s">
        <v>31</v>
      </c>
      <c r="H44" s="44" t="s">
        <v>249</v>
      </c>
      <c r="I44" s="52">
        <f t="shared" ref="I44:I50" si="1">SUM(J44:M44)</f>
        <v>397</v>
      </c>
      <c r="J44" s="53">
        <v>217</v>
      </c>
      <c r="K44" s="53"/>
      <c r="L44" s="53">
        <v>180</v>
      </c>
      <c r="M44" s="30"/>
      <c r="N44" s="30" t="s">
        <v>250</v>
      </c>
      <c r="O44" s="30"/>
      <c r="P44" s="30" t="s">
        <v>35</v>
      </c>
      <c r="Q44" s="30" t="s">
        <v>35</v>
      </c>
      <c r="R44" s="110">
        <v>7175</v>
      </c>
      <c r="S44" s="110">
        <v>2686</v>
      </c>
      <c r="T44" s="100"/>
    </row>
    <row r="45" customFormat="1" ht="110" customHeight="1" spans="1:20">
      <c r="A45" s="35">
        <v>5</v>
      </c>
      <c r="B45" s="30" t="s">
        <v>251</v>
      </c>
      <c r="C45" s="30" t="s">
        <v>247</v>
      </c>
      <c r="D45" s="30" t="s">
        <v>29</v>
      </c>
      <c r="E45" s="30" t="s">
        <v>252</v>
      </c>
      <c r="F45" s="30" t="s">
        <v>132</v>
      </c>
      <c r="G45" s="31" t="s">
        <v>31</v>
      </c>
      <c r="H45" s="44" t="s">
        <v>253</v>
      </c>
      <c r="I45" s="52">
        <f t="shared" si="1"/>
        <v>408</v>
      </c>
      <c r="J45" s="53">
        <v>228</v>
      </c>
      <c r="K45" s="53"/>
      <c r="L45" s="53">
        <v>180</v>
      </c>
      <c r="M45" s="30"/>
      <c r="N45" s="30" t="s">
        <v>254</v>
      </c>
      <c r="O45" s="30" t="s">
        <v>255</v>
      </c>
      <c r="P45" s="30" t="s">
        <v>35</v>
      </c>
      <c r="Q45" s="30" t="s">
        <v>35</v>
      </c>
      <c r="R45" s="30">
        <v>927</v>
      </c>
      <c r="S45" s="30">
        <v>350</v>
      </c>
      <c r="T45" s="100"/>
    </row>
    <row r="46" s="3" customFormat="1" ht="60" spans="1:20">
      <c r="A46" s="35">
        <v>6</v>
      </c>
      <c r="B46" s="30" t="s">
        <v>256</v>
      </c>
      <c r="C46" s="30" t="s">
        <v>257</v>
      </c>
      <c r="D46" s="30" t="s">
        <v>29</v>
      </c>
      <c r="E46" s="30" t="s">
        <v>258</v>
      </c>
      <c r="F46" s="30" t="s">
        <v>259</v>
      </c>
      <c r="G46" s="31" t="s">
        <v>31</v>
      </c>
      <c r="H46" s="44" t="s">
        <v>260</v>
      </c>
      <c r="I46" s="52">
        <f t="shared" si="1"/>
        <v>240</v>
      </c>
      <c r="J46" s="53">
        <v>240</v>
      </c>
      <c r="K46" s="53"/>
      <c r="L46" s="53"/>
      <c r="M46" s="30"/>
      <c r="N46" s="30" t="s">
        <v>261</v>
      </c>
      <c r="O46" s="30" t="s">
        <v>35</v>
      </c>
      <c r="P46" s="30" t="s">
        <v>35</v>
      </c>
      <c r="Q46" s="30" t="s">
        <v>35</v>
      </c>
      <c r="R46" s="30">
        <v>9600</v>
      </c>
      <c r="S46" s="30">
        <v>5200</v>
      </c>
      <c r="T46" s="100"/>
    </row>
    <row r="47" s="1" customFormat="1" ht="42" customHeight="1" spans="1:20">
      <c r="A47" s="47">
        <v>7</v>
      </c>
      <c r="B47" s="48" t="s">
        <v>262</v>
      </c>
      <c r="C47" s="48" t="s">
        <v>235</v>
      </c>
      <c r="D47" s="48" t="s">
        <v>29</v>
      </c>
      <c r="E47" s="48" t="s">
        <v>263</v>
      </c>
      <c r="F47" s="48" t="s">
        <v>52</v>
      </c>
      <c r="G47" s="48" t="s">
        <v>31</v>
      </c>
      <c r="H47" s="59" t="s">
        <v>264</v>
      </c>
      <c r="I47" s="52">
        <f t="shared" si="1"/>
        <v>549.55</v>
      </c>
      <c r="J47" s="92">
        <v>549.55</v>
      </c>
      <c r="K47" s="92"/>
      <c r="L47" s="92"/>
      <c r="M47" s="48"/>
      <c r="N47" s="47" t="s">
        <v>265</v>
      </c>
      <c r="O47" s="93" t="s">
        <v>35</v>
      </c>
      <c r="P47" s="93" t="s">
        <v>35</v>
      </c>
      <c r="Q47" s="93" t="s">
        <v>35</v>
      </c>
      <c r="R47" s="111">
        <v>30387</v>
      </c>
      <c r="S47" s="111">
        <v>5414</v>
      </c>
      <c r="T47" s="48"/>
    </row>
    <row r="48" s="3" customFormat="1" ht="52" customHeight="1" spans="1:20">
      <c r="A48" s="35">
        <v>8</v>
      </c>
      <c r="B48" s="30" t="s">
        <v>266</v>
      </c>
      <c r="C48" s="30"/>
      <c r="D48" s="30"/>
      <c r="E48" s="30"/>
      <c r="F48" s="30"/>
      <c r="G48" s="48" t="s">
        <v>31</v>
      </c>
      <c r="H48" s="44"/>
      <c r="I48" s="52">
        <f>SUM(I49:I52)</f>
        <v>530</v>
      </c>
      <c r="J48" s="52">
        <f>SUM(J49:J52)</f>
        <v>500</v>
      </c>
      <c r="K48" s="52">
        <f>SUM(K49:K52)</f>
        <v>0</v>
      </c>
      <c r="L48" s="52">
        <f>SUM(L49:L52)</f>
        <v>30</v>
      </c>
      <c r="M48" s="52">
        <f>SUM(M49:M52)</f>
        <v>0</v>
      </c>
      <c r="N48" s="30"/>
      <c r="O48" s="30"/>
      <c r="P48" s="30"/>
      <c r="Q48" s="30"/>
      <c r="R48" s="30"/>
      <c r="S48" s="30"/>
      <c r="T48" s="100"/>
    </row>
    <row r="49" s="3" customFormat="1" ht="62" customHeight="1" spans="1:20">
      <c r="A49" s="35">
        <v>8.1</v>
      </c>
      <c r="B49" s="30" t="s">
        <v>267</v>
      </c>
      <c r="C49" s="30" t="s">
        <v>235</v>
      </c>
      <c r="D49" s="30" t="s">
        <v>29</v>
      </c>
      <c r="E49" s="30" t="s">
        <v>268</v>
      </c>
      <c r="F49" s="30" t="s">
        <v>43</v>
      </c>
      <c r="G49" s="31" t="s">
        <v>31</v>
      </c>
      <c r="H49" s="44" t="s">
        <v>269</v>
      </c>
      <c r="I49" s="52">
        <f t="shared" si="1"/>
        <v>230</v>
      </c>
      <c r="J49" s="53">
        <v>200</v>
      </c>
      <c r="K49" s="53"/>
      <c r="L49" s="30">
        <v>30</v>
      </c>
      <c r="M49" s="30"/>
      <c r="N49" s="30" t="s">
        <v>270</v>
      </c>
      <c r="O49" s="30" t="s">
        <v>271</v>
      </c>
      <c r="P49" s="30" t="s">
        <v>35</v>
      </c>
      <c r="Q49" s="30" t="s">
        <v>35</v>
      </c>
      <c r="R49" s="30" t="s">
        <v>272</v>
      </c>
      <c r="S49" s="30" t="s">
        <v>273</v>
      </c>
      <c r="T49" s="100"/>
    </row>
    <row r="50" s="3" customFormat="1" ht="36" spans="1:20">
      <c r="A50" s="35">
        <v>8.2</v>
      </c>
      <c r="B50" s="30" t="s">
        <v>274</v>
      </c>
      <c r="C50" s="30" t="s">
        <v>235</v>
      </c>
      <c r="D50" s="30" t="s">
        <v>29</v>
      </c>
      <c r="E50" s="30" t="s">
        <v>275</v>
      </c>
      <c r="F50" s="30" t="s">
        <v>80</v>
      </c>
      <c r="G50" s="30" t="s">
        <v>31</v>
      </c>
      <c r="H50" s="44" t="s">
        <v>276</v>
      </c>
      <c r="I50" s="52">
        <f t="shared" si="1"/>
        <v>100</v>
      </c>
      <c r="J50" s="53">
        <v>100</v>
      </c>
      <c r="K50" s="53"/>
      <c r="L50" s="53"/>
      <c r="M50" s="30"/>
      <c r="N50" s="30" t="s">
        <v>277</v>
      </c>
      <c r="O50" s="30"/>
      <c r="P50" s="30" t="s">
        <v>35</v>
      </c>
      <c r="Q50" s="30" t="s">
        <v>35</v>
      </c>
      <c r="R50" s="30"/>
      <c r="S50" s="30"/>
      <c r="T50" s="100"/>
    </row>
    <row r="51" s="1" customFormat="1" ht="36" customHeight="1" spans="1:20">
      <c r="A51" s="35">
        <v>8.3</v>
      </c>
      <c r="B51" s="30" t="s">
        <v>278</v>
      </c>
      <c r="C51" s="30" t="s">
        <v>235</v>
      </c>
      <c r="D51" s="30" t="s">
        <v>29</v>
      </c>
      <c r="E51" s="30" t="s">
        <v>263</v>
      </c>
      <c r="F51" s="30" t="s">
        <v>52</v>
      </c>
      <c r="G51" s="30" t="s">
        <v>31</v>
      </c>
      <c r="H51" s="60" t="s">
        <v>279</v>
      </c>
      <c r="I51" s="52">
        <f t="shared" ref="I50:I73" si="2">SUM(J51:M51)</f>
        <v>100</v>
      </c>
      <c r="J51" s="52">
        <v>100</v>
      </c>
      <c r="K51" s="52"/>
      <c r="L51" s="52"/>
      <c r="M51" s="52"/>
      <c r="N51" s="32" t="s">
        <v>280</v>
      </c>
      <c r="O51" s="79"/>
      <c r="P51" s="79" t="s">
        <v>35</v>
      </c>
      <c r="Q51" s="112" t="s">
        <v>35</v>
      </c>
      <c r="R51" s="112"/>
      <c r="S51" s="113"/>
      <c r="T51" s="30"/>
    </row>
    <row r="52" customFormat="1" ht="56" customHeight="1" spans="1:20">
      <c r="A52" s="35">
        <v>8.4</v>
      </c>
      <c r="B52" s="36" t="s">
        <v>281</v>
      </c>
      <c r="C52" s="36" t="s">
        <v>282</v>
      </c>
      <c r="D52" s="36" t="s">
        <v>29</v>
      </c>
      <c r="E52" s="36" t="s">
        <v>283</v>
      </c>
      <c r="F52" s="36" t="s">
        <v>105</v>
      </c>
      <c r="G52" s="30" t="s">
        <v>31</v>
      </c>
      <c r="H52" s="39" t="s">
        <v>284</v>
      </c>
      <c r="I52" s="52">
        <f t="shared" si="2"/>
        <v>100</v>
      </c>
      <c r="J52" s="76">
        <v>100</v>
      </c>
      <c r="K52" s="42"/>
      <c r="L52" s="42"/>
      <c r="M52" s="42"/>
      <c r="N52" s="36"/>
      <c r="O52" s="49"/>
      <c r="P52" s="79" t="s">
        <v>35</v>
      </c>
      <c r="Q52" s="79" t="s">
        <v>35</v>
      </c>
      <c r="R52" s="36"/>
      <c r="S52" s="36"/>
      <c r="T52" s="36"/>
    </row>
    <row r="53" customFormat="1" ht="55" customHeight="1" spans="1:20">
      <c r="A53" s="35">
        <v>9</v>
      </c>
      <c r="B53" s="61" t="s">
        <v>285</v>
      </c>
      <c r="C53" s="48"/>
      <c r="D53" s="62"/>
      <c r="E53" s="61"/>
      <c r="F53" s="48"/>
      <c r="G53" s="63" t="s">
        <v>31</v>
      </c>
      <c r="H53" s="61"/>
      <c r="I53" s="52">
        <f t="shared" si="2"/>
        <v>500</v>
      </c>
      <c r="J53" s="94">
        <f>SUM(J54:J57)</f>
        <v>500</v>
      </c>
      <c r="K53" s="94">
        <f>SUM(K54:K57)</f>
        <v>0</v>
      </c>
      <c r="L53" s="94">
        <f>SUM(L54:L57)</f>
        <v>0</v>
      </c>
      <c r="M53" s="94">
        <f>SUM(M54:M57)</f>
        <v>0</v>
      </c>
      <c r="N53" s="95"/>
      <c r="O53" s="95"/>
      <c r="P53" s="96"/>
      <c r="Q53" s="96"/>
      <c r="R53" s="114"/>
      <c r="S53" s="114"/>
      <c r="T53" s="96"/>
    </row>
    <row r="54" s="6" customFormat="1" ht="85" customHeight="1" spans="1:20">
      <c r="A54" s="64">
        <v>9.1</v>
      </c>
      <c r="B54" s="63" t="s">
        <v>286</v>
      </c>
      <c r="C54" s="63" t="s">
        <v>287</v>
      </c>
      <c r="D54" s="63" t="s">
        <v>29</v>
      </c>
      <c r="E54" s="63" t="s">
        <v>288</v>
      </c>
      <c r="F54" s="63" t="s">
        <v>105</v>
      </c>
      <c r="G54" s="63" t="s">
        <v>31</v>
      </c>
      <c r="H54" s="65" t="s">
        <v>289</v>
      </c>
      <c r="I54" s="52">
        <f t="shared" si="2"/>
        <v>150</v>
      </c>
      <c r="J54" s="97">
        <v>150</v>
      </c>
      <c r="K54" s="97"/>
      <c r="L54" s="97"/>
      <c r="M54" s="97"/>
      <c r="N54" s="98" t="s">
        <v>290</v>
      </c>
      <c r="O54" s="98" t="s">
        <v>291</v>
      </c>
      <c r="P54" s="98" t="s">
        <v>35</v>
      </c>
      <c r="Q54" s="98" t="s">
        <v>35</v>
      </c>
      <c r="R54" s="115">
        <v>3732</v>
      </c>
      <c r="S54" s="115">
        <v>366</v>
      </c>
      <c r="T54" s="47"/>
    </row>
    <row r="55" s="6" customFormat="1" ht="78" customHeight="1" spans="1:20">
      <c r="A55" s="64">
        <v>9.2</v>
      </c>
      <c r="B55" s="63" t="s">
        <v>292</v>
      </c>
      <c r="C55" s="63" t="s">
        <v>235</v>
      </c>
      <c r="D55" s="63" t="s">
        <v>29</v>
      </c>
      <c r="E55" s="63" t="s">
        <v>293</v>
      </c>
      <c r="F55" s="63" t="s">
        <v>132</v>
      </c>
      <c r="G55" s="63" t="s">
        <v>31</v>
      </c>
      <c r="H55" s="65" t="s">
        <v>294</v>
      </c>
      <c r="I55" s="52">
        <f t="shared" si="2"/>
        <v>100</v>
      </c>
      <c r="J55" s="97">
        <v>100</v>
      </c>
      <c r="K55" s="97"/>
      <c r="L55" s="97"/>
      <c r="M55" s="97"/>
      <c r="N55" s="98" t="s">
        <v>295</v>
      </c>
      <c r="O55" s="98" t="s">
        <v>296</v>
      </c>
      <c r="P55" s="98" t="s">
        <v>35</v>
      </c>
      <c r="Q55" s="98" t="s">
        <v>35</v>
      </c>
      <c r="R55" s="115">
        <v>1530</v>
      </c>
      <c r="S55" s="115">
        <v>876</v>
      </c>
      <c r="T55" s="47"/>
    </row>
    <row r="56" s="1" customFormat="1" ht="71" customHeight="1" spans="1:20">
      <c r="A56" s="66">
        <v>9.3</v>
      </c>
      <c r="B56" s="63" t="s">
        <v>297</v>
      </c>
      <c r="C56" s="67" t="s">
        <v>298</v>
      </c>
      <c r="D56" s="63" t="s">
        <v>29</v>
      </c>
      <c r="E56" s="63" t="s">
        <v>299</v>
      </c>
      <c r="F56" s="63" t="s">
        <v>58</v>
      </c>
      <c r="G56" s="63" t="s">
        <v>31</v>
      </c>
      <c r="H56" s="65" t="s">
        <v>300</v>
      </c>
      <c r="I56" s="52">
        <f t="shared" si="2"/>
        <v>100</v>
      </c>
      <c r="J56" s="97">
        <v>100</v>
      </c>
      <c r="K56" s="97"/>
      <c r="L56" s="97"/>
      <c r="M56" s="97"/>
      <c r="N56" s="98" t="s">
        <v>301</v>
      </c>
      <c r="O56" s="98" t="s">
        <v>302</v>
      </c>
      <c r="P56" s="98" t="s">
        <v>35</v>
      </c>
      <c r="Q56" s="63" t="s">
        <v>35</v>
      </c>
      <c r="R56" s="115">
        <v>2645</v>
      </c>
      <c r="S56" s="115">
        <v>1635</v>
      </c>
      <c r="T56" s="63"/>
    </row>
    <row r="57" s="6" customFormat="1" ht="78" customHeight="1" spans="1:20">
      <c r="A57" s="64">
        <v>9.4</v>
      </c>
      <c r="B57" s="63" t="s">
        <v>303</v>
      </c>
      <c r="C57" s="63" t="s">
        <v>304</v>
      </c>
      <c r="D57" s="63" t="s">
        <v>29</v>
      </c>
      <c r="E57" s="63" t="s">
        <v>305</v>
      </c>
      <c r="F57" s="63" t="s">
        <v>43</v>
      </c>
      <c r="G57" s="63" t="s">
        <v>31</v>
      </c>
      <c r="H57" s="65" t="s">
        <v>306</v>
      </c>
      <c r="I57" s="52">
        <f t="shared" si="2"/>
        <v>150</v>
      </c>
      <c r="J57" s="97">
        <v>150</v>
      </c>
      <c r="K57" s="97"/>
      <c r="L57" s="97"/>
      <c r="M57" s="97"/>
      <c r="N57" s="99" t="s">
        <v>307</v>
      </c>
      <c r="O57" s="99" t="s">
        <v>308</v>
      </c>
      <c r="P57" s="98" t="s">
        <v>35</v>
      </c>
      <c r="Q57" s="63" t="s">
        <v>35</v>
      </c>
      <c r="R57" s="115">
        <v>4147</v>
      </c>
      <c r="S57" s="115">
        <v>405</v>
      </c>
      <c r="T57" s="115"/>
    </row>
    <row r="58" customFormat="1" ht="60" customHeight="1" spans="1:20">
      <c r="A58" s="47">
        <v>10</v>
      </c>
      <c r="B58" s="30" t="s">
        <v>309</v>
      </c>
      <c r="C58" s="30"/>
      <c r="D58" s="30"/>
      <c r="E58" s="31"/>
      <c r="F58" s="30"/>
      <c r="G58" s="30" t="s">
        <v>310</v>
      </c>
      <c r="H58" s="44"/>
      <c r="I58" s="52">
        <f t="shared" si="2"/>
        <v>1352</v>
      </c>
      <c r="J58" s="52">
        <f>SUM(J59:J68)</f>
        <v>1330</v>
      </c>
      <c r="K58" s="52">
        <f>SUM(K59:K68)</f>
        <v>0</v>
      </c>
      <c r="L58" s="52">
        <f>SUM(L59:L68)</f>
        <v>0</v>
      </c>
      <c r="M58" s="52">
        <f>SUM(M59:M68)</f>
        <v>22</v>
      </c>
      <c r="N58" s="30"/>
      <c r="O58" s="30"/>
      <c r="P58" s="30"/>
      <c r="Q58" s="30"/>
      <c r="R58" s="30">
        <f>SUM(R59:R68)</f>
        <v>50458</v>
      </c>
      <c r="S58" s="30">
        <f>SUM(S59:S68)</f>
        <v>15341</v>
      </c>
      <c r="T58" s="100"/>
    </row>
    <row r="59" customFormat="1" ht="133" customHeight="1" spans="1:20">
      <c r="A59" s="35">
        <v>10.1</v>
      </c>
      <c r="B59" s="30" t="s">
        <v>311</v>
      </c>
      <c r="C59" s="30" t="s">
        <v>235</v>
      </c>
      <c r="D59" s="30" t="s">
        <v>29</v>
      </c>
      <c r="E59" s="30" t="s">
        <v>312</v>
      </c>
      <c r="F59" s="30" t="s">
        <v>43</v>
      </c>
      <c r="G59" s="30" t="s">
        <v>310</v>
      </c>
      <c r="H59" s="68" t="s">
        <v>313</v>
      </c>
      <c r="I59" s="52">
        <f t="shared" si="2"/>
        <v>100</v>
      </c>
      <c r="J59" s="53">
        <v>100</v>
      </c>
      <c r="K59" s="53"/>
      <c r="L59" s="53"/>
      <c r="M59" s="30"/>
      <c r="N59" s="87" t="s">
        <v>314</v>
      </c>
      <c r="O59" s="87"/>
      <c r="P59" s="30" t="s">
        <v>35</v>
      </c>
      <c r="Q59" s="30" t="s">
        <v>35</v>
      </c>
      <c r="R59" s="30" t="s">
        <v>315</v>
      </c>
      <c r="S59" s="30">
        <v>752</v>
      </c>
      <c r="T59" s="30"/>
    </row>
    <row r="60" customFormat="1" ht="95" customHeight="1" spans="1:20">
      <c r="A60" s="35">
        <v>10.2</v>
      </c>
      <c r="B60" s="30" t="s">
        <v>316</v>
      </c>
      <c r="C60" s="30" t="s">
        <v>235</v>
      </c>
      <c r="D60" s="30" t="s">
        <v>29</v>
      </c>
      <c r="E60" s="30" t="s">
        <v>85</v>
      </c>
      <c r="F60" s="30" t="s">
        <v>80</v>
      </c>
      <c r="G60" s="30" t="s">
        <v>310</v>
      </c>
      <c r="H60" s="44" t="s">
        <v>317</v>
      </c>
      <c r="I60" s="52">
        <f t="shared" si="2"/>
        <v>100</v>
      </c>
      <c r="J60" s="53">
        <v>100</v>
      </c>
      <c r="K60" s="53"/>
      <c r="L60" s="53"/>
      <c r="M60" s="30"/>
      <c r="N60" s="87" t="s">
        <v>318</v>
      </c>
      <c r="O60" s="87"/>
      <c r="P60" s="30" t="s">
        <v>35</v>
      </c>
      <c r="Q60" s="30" t="s">
        <v>35</v>
      </c>
      <c r="R60" s="30">
        <v>573</v>
      </c>
      <c r="S60" s="30">
        <v>218</v>
      </c>
      <c r="T60" s="30"/>
    </row>
    <row r="61" customFormat="1" ht="154" customHeight="1" spans="1:20">
      <c r="A61" s="35">
        <v>10.3</v>
      </c>
      <c r="B61" s="30" t="s">
        <v>319</v>
      </c>
      <c r="C61" s="30" t="s">
        <v>235</v>
      </c>
      <c r="D61" s="30" t="s">
        <v>29</v>
      </c>
      <c r="E61" s="30" t="s">
        <v>320</v>
      </c>
      <c r="F61" s="30" t="s">
        <v>52</v>
      </c>
      <c r="G61" s="30" t="s">
        <v>310</v>
      </c>
      <c r="H61" s="44" t="s">
        <v>321</v>
      </c>
      <c r="I61" s="52">
        <f t="shared" si="2"/>
        <v>120</v>
      </c>
      <c r="J61" s="53">
        <v>100</v>
      </c>
      <c r="K61" s="53"/>
      <c r="L61" s="53"/>
      <c r="M61" s="53">
        <v>20</v>
      </c>
      <c r="N61" s="87" t="s">
        <v>322</v>
      </c>
      <c r="O61" s="87"/>
      <c r="P61" s="30" t="s">
        <v>35</v>
      </c>
      <c r="Q61" s="30" t="s">
        <v>35</v>
      </c>
      <c r="R61" s="30">
        <v>3102</v>
      </c>
      <c r="S61" s="30">
        <v>311</v>
      </c>
      <c r="T61" s="30"/>
    </row>
    <row r="62" customFormat="1" ht="117" customHeight="1" spans="1:20">
      <c r="A62" s="35">
        <v>10.4</v>
      </c>
      <c r="B62" s="30" t="s">
        <v>323</v>
      </c>
      <c r="C62" s="30" t="s">
        <v>235</v>
      </c>
      <c r="D62" s="30" t="s">
        <v>29</v>
      </c>
      <c r="E62" s="30" t="s">
        <v>324</v>
      </c>
      <c r="F62" s="30" t="s">
        <v>52</v>
      </c>
      <c r="G62" s="30" t="s">
        <v>310</v>
      </c>
      <c r="H62" s="44" t="s">
        <v>325</v>
      </c>
      <c r="I62" s="52">
        <f t="shared" si="2"/>
        <v>32</v>
      </c>
      <c r="J62" s="53">
        <v>30</v>
      </c>
      <c r="K62" s="53"/>
      <c r="L62" s="53"/>
      <c r="M62" s="53">
        <v>2</v>
      </c>
      <c r="N62" s="87" t="s">
        <v>326</v>
      </c>
      <c r="O62" s="87"/>
      <c r="P62" s="30" t="s">
        <v>35</v>
      </c>
      <c r="Q62" s="30" t="s">
        <v>35</v>
      </c>
      <c r="R62" s="30">
        <v>379</v>
      </c>
      <c r="S62" s="30">
        <v>27</v>
      </c>
      <c r="T62" s="30"/>
    </row>
    <row r="63" customFormat="1" ht="83" customHeight="1" spans="1:20">
      <c r="A63" s="35">
        <v>10.5</v>
      </c>
      <c r="B63" s="30" t="s">
        <v>327</v>
      </c>
      <c r="C63" s="30" t="s">
        <v>235</v>
      </c>
      <c r="D63" s="30" t="s">
        <v>29</v>
      </c>
      <c r="E63" s="30" t="s">
        <v>328</v>
      </c>
      <c r="F63" s="30" t="s">
        <v>105</v>
      </c>
      <c r="G63" s="30" t="s">
        <v>310</v>
      </c>
      <c r="H63" s="44" t="s">
        <v>329</v>
      </c>
      <c r="I63" s="52">
        <f t="shared" si="2"/>
        <v>100</v>
      </c>
      <c r="J63" s="53">
        <v>100</v>
      </c>
      <c r="K63" s="53"/>
      <c r="L63" s="53"/>
      <c r="M63" s="30"/>
      <c r="N63" s="87" t="s">
        <v>330</v>
      </c>
      <c r="O63" s="87"/>
      <c r="P63" s="30" t="s">
        <v>35</v>
      </c>
      <c r="Q63" s="30" t="s">
        <v>35</v>
      </c>
      <c r="R63" s="30">
        <v>790</v>
      </c>
      <c r="S63" s="30">
        <v>132</v>
      </c>
      <c r="T63" s="30"/>
    </row>
    <row r="64" customFormat="1" ht="98" customHeight="1" spans="1:20">
      <c r="A64" s="35">
        <v>10.6</v>
      </c>
      <c r="B64" s="30" t="s">
        <v>331</v>
      </c>
      <c r="C64" s="30" t="s">
        <v>235</v>
      </c>
      <c r="D64" s="30" t="s">
        <v>29</v>
      </c>
      <c r="E64" s="30" t="s">
        <v>332</v>
      </c>
      <c r="F64" s="30" t="s">
        <v>58</v>
      </c>
      <c r="G64" s="30" t="s">
        <v>310</v>
      </c>
      <c r="H64" s="44" t="s">
        <v>333</v>
      </c>
      <c r="I64" s="52">
        <f t="shared" si="2"/>
        <v>100</v>
      </c>
      <c r="J64" s="53">
        <v>100</v>
      </c>
      <c r="K64" s="53"/>
      <c r="L64" s="53"/>
      <c r="M64" s="30"/>
      <c r="N64" s="87" t="s">
        <v>334</v>
      </c>
      <c r="O64" s="87"/>
      <c r="P64" s="30" t="s">
        <v>35</v>
      </c>
      <c r="Q64" s="30" t="s">
        <v>35</v>
      </c>
      <c r="R64" s="30">
        <v>24000</v>
      </c>
      <c r="S64" s="30">
        <v>11661</v>
      </c>
      <c r="T64" s="30"/>
    </row>
    <row r="65" customFormat="1" ht="147" customHeight="1" spans="1:20">
      <c r="A65" s="35">
        <v>10.7</v>
      </c>
      <c r="B65" s="30" t="s">
        <v>335</v>
      </c>
      <c r="C65" s="30" t="s">
        <v>235</v>
      </c>
      <c r="D65" s="30" t="s">
        <v>29</v>
      </c>
      <c r="E65" s="30" t="s">
        <v>336</v>
      </c>
      <c r="F65" s="30" t="s">
        <v>194</v>
      </c>
      <c r="G65" s="30" t="s">
        <v>310</v>
      </c>
      <c r="H65" s="44" t="s">
        <v>337</v>
      </c>
      <c r="I65" s="52">
        <f t="shared" si="2"/>
        <v>100</v>
      </c>
      <c r="J65" s="53">
        <v>100</v>
      </c>
      <c r="K65" s="53"/>
      <c r="L65" s="53"/>
      <c r="M65" s="30"/>
      <c r="N65" s="87" t="s">
        <v>338</v>
      </c>
      <c r="O65" s="87"/>
      <c r="P65" s="30" t="s">
        <v>35</v>
      </c>
      <c r="Q65" s="30" t="s">
        <v>35</v>
      </c>
      <c r="R65" s="30" t="s">
        <v>339</v>
      </c>
      <c r="S65" s="30" t="s">
        <v>340</v>
      </c>
      <c r="T65" s="30"/>
    </row>
    <row r="66" customFormat="1" ht="120" customHeight="1" spans="1:20">
      <c r="A66" s="47">
        <v>10.8</v>
      </c>
      <c r="B66" s="48" t="s">
        <v>341</v>
      </c>
      <c r="C66" s="48" t="s">
        <v>235</v>
      </c>
      <c r="D66" s="48" t="s">
        <v>29</v>
      </c>
      <c r="E66" s="48" t="s">
        <v>342</v>
      </c>
      <c r="F66" s="48" t="s">
        <v>132</v>
      </c>
      <c r="G66" s="48" t="s">
        <v>310</v>
      </c>
      <c r="H66" s="116" t="s">
        <v>343</v>
      </c>
      <c r="I66" s="52">
        <f t="shared" si="2"/>
        <v>100</v>
      </c>
      <c r="J66" s="92">
        <v>100</v>
      </c>
      <c r="K66" s="92"/>
      <c r="L66" s="92"/>
      <c r="M66" s="48"/>
      <c r="N66" s="126" t="s">
        <v>344</v>
      </c>
      <c r="O66" s="126"/>
      <c r="P66" s="48" t="s">
        <v>35</v>
      </c>
      <c r="Q66" s="48" t="s">
        <v>35</v>
      </c>
      <c r="R66" s="48">
        <v>2340</v>
      </c>
      <c r="S66" s="48">
        <v>1097</v>
      </c>
      <c r="T66" s="136"/>
    </row>
    <row r="67" customFormat="1" ht="147" customHeight="1" spans="1:20">
      <c r="A67" s="117">
        <v>10.9</v>
      </c>
      <c r="B67" s="30" t="s">
        <v>345</v>
      </c>
      <c r="C67" s="30" t="s">
        <v>346</v>
      </c>
      <c r="D67" s="30" t="s">
        <v>29</v>
      </c>
      <c r="E67" s="30" t="s">
        <v>347</v>
      </c>
      <c r="F67" s="30" t="s">
        <v>132</v>
      </c>
      <c r="G67" s="30" t="s">
        <v>310</v>
      </c>
      <c r="H67" s="44" t="s">
        <v>348</v>
      </c>
      <c r="I67" s="52">
        <f t="shared" si="2"/>
        <v>100</v>
      </c>
      <c r="J67" s="53">
        <v>100</v>
      </c>
      <c r="K67" s="53"/>
      <c r="L67" s="53"/>
      <c r="M67" s="30"/>
      <c r="N67" s="87" t="s">
        <v>349</v>
      </c>
      <c r="O67" s="87"/>
      <c r="P67" s="30" t="s">
        <v>35</v>
      </c>
      <c r="Q67" s="30" t="s">
        <v>35</v>
      </c>
      <c r="R67" s="30" t="s">
        <v>350</v>
      </c>
      <c r="S67" s="30" t="s">
        <v>351</v>
      </c>
      <c r="T67" s="30"/>
    </row>
    <row r="68" ht="338" customHeight="1" spans="1:20">
      <c r="A68" s="117">
        <v>10.1</v>
      </c>
      <c r="B68" s="30" t="s">
        <v>352</v>
      </c>
      <c r="C68" s="30" t="s">
        <v>235</v>
      </c>
      <c r="D68" s="30" t="s">
        <v>29</v>
      </c>
      <c r="E68" s="30" t="s">
        <v>353</v>
      </c>
      <c r="F68" s="30" t="s">
        <v>146</v>
      </c>
      <c r="G68" s="30" t="s">
        <v>310</v>
      </c>
      <c r="H68" s="68" t="s">
        <v>354</v>
      </c>
      <c r="I68" s="52">
        <f t="shared" si="2"/>
        <v>500</v>
      </c>
      <c r="J68" s="53">
        <v>500</v>
      </c>
      <c r="K68" s="53"/>
      <c r="L68" s="53"/>
      <c r="M68" s="30"/>
      <c r="N68" s="87" t="s">
        <v>355</v>
      </c>
      <c r="O68" s="87"/>
      <c r="P68" s="30" t="s">
        <v>35</v>
      </c>
      <c r="Q68" s="30" t="s">
        <v>35</v>
      </c>
      <c r="R68" s="30">
        <v>19274</v>
      </c>
      <c r="S68" s="30">
        <v>1143</v>
      </c>
      <c r="T68" s="30"/>
    </row>
    <row r="69" s="7" customFormat="1" ht="55" customHeight="1" spans="1:20">
      <c r="A69" s="35">
        <v>11</v>
      </c>
      <c r="B69" s="30" t="s">
        <v>356</v>
      </c>
      <c r="C69" s="30"/>
      <c r="D69" s="30"/>
      <c r="E69" s="30"/>
      <c r="F69" s="30"/>
      <c r="G69" s="53" t="s">
        <v>357</v>
      </c>
      <c r="H69" s="44"/>
      <c r="I69" s="52">
        <f t="shared" si="2"/>
        <v>730</v>
      </c>
      <c r="J69" s="52">
        <f>SUM(J70:J78)</f>
        <v>650</v>
      </c>
      <c r="K69" s="52">
        <f>SUM(K70:K78)</f>
        <v>0</v>
      </c>
      <c r="L69" s="52">
        <f>SUM(L70:L78)</f>
        <v>80</v>
      </c>
      <c r="M69" s="52">
        <f>SUM(M70:M78)</f>
        <v>0</v>
      </c>
      <c r="N69" s="30"/>
      <c r="O69" s="30"/>
      <c r="P69" s="30"/>
      <c r="Q69" s="30"/>
      <c r="R69" s="30">
        <v>38150</v>
      </c>
      <c r="S69" s="30">
        <v>7598</v>
      </c>
      <c r="T69" s="30"/>
    </row>
    <row r="70" s="8" customFormat="1" ht="78" customHeight="1" spans="1:20">
      <c r="A70" s="35">
        <v>11.1</v>
      </c>
      <c r="B70" s="30" t="s">
        <v>358</v>
      </c>
      <c r="C70" s="30" t="s">
        <v>359</v>
      </c>
      <c r="D70" s="30" t="s">
        <v>64</v>
      </c>
      <c r="E70" s="31" t="s">
        <v>360</v>
      </c>
      <c r="F70" s="53" t="s">
        <v>146</v>
      </c>
      <c r="G70" s="53" t="s">
        <v>357</v>
      </c>
      <c r="H70" s="44" t="s">
        <v>361</v>
      </c>
      <c r="I70" s="52">
        <f t="shared" si="2"/>
        <v>180</v>
      </c>
      <c r="J70" s="53">
        <v>100</v>
      </c>
      <c r="K70" s="30"/>
      <c r="L70" s="53">
        <v>80</v>
      </c>
      <c r="M70" s="30"/>
      <c r="N70" s="30" t="s">
        <v>362</v>
      </c>
      <c r="O70" s="30"/>
      <c r="P70" s="30" t="s">
        <v>35</v>
      </c>
      <c r="Q70" s="30" t="s">
        <v>35</v>
      </c>
      <c r="R70" s="30">
        <v>4209</v>
      </c>
      <c r="S70" s="30">
        <v>1830</v>
      </c>
      <c r="T70" s="30"/>
    </row>
    <row r="71" s="8" customFormat="1" ht="92" customHeight="1" spans="1:20">
      <c r="A71" s="35">
        <v>11.2</v>
      </c>
      <c r="B71" s="30" t="s">
        <v>363</v>
      </c>
      <c r="C71" s="30" t="s">
        <v>364</v>
      </c>
      <c r="D71" s="30" t="s">
        <v>64</v>
      </c>
      <c r="E71" s="31" t="s">
        <v>365</v>
      </c>
      <c r="F71" s="53" t="s">
        <v>80</v>
      </c>
      <c r="G71" s="53" t="s">
        <v>366</v>
      </c>
      <c r="H71" s="44" t="s">
        <v>367</v>
      </c>
      <c r="I71" s="52">
        <f t="shared" si="2"/>
        <v>91</v>
      </c>
      <c r="J71" s="53">
        <v>91</v>
      </c>
      <c r="K71" s="30"/>
      <c r="L71" s="31"/>
      <c r="M71" s="30"/>
      <c r="N71" s="30" t="s">
        <v>368</v>
      </c>
      <c r="O71" s="30"/>
      <c r="P71" s="30" t="s">
        <v>35</v>
      </c>
      <c r="Q71" s="30" t="s">
        <v>35</v>
      </c>
      <c r="R71" s="30">
        <v>9867</v>
      </c>
      <c r="S71" s="30">
        <v>839</v>
      </c>
      <c r="T71" s="30"/>
    </row>
    <row r="72" s="8" customFormat="1" ht="78" customHeight="1" spans="1:20">
      <c r="A72" s="35">
        <v>11.3</v>
      </c>
      <c r="B72" s="30" t="s">
        <v>369</v>
      </c>
      <c r="C72" s="30" t="s">
        <v>364</v>
      </c>
      <c r="D72" s="30" t="s">
        <v>29</v>
      </c>
      <c r="E72" s="31" t="s">
        <v>370</v>
      </c>
      <c r="F72" s="53" t="s">
        <v>52</v>
      </c>
      <c r="G72" s="53" t="s">
        <v>366</v>
      </c>
      <c r="H72" s="68" t="s">
        <v>371</v>
      </c>
      <c r="I72" s="52">
        <f t="shared" si="2"/>
        <v>70</v>
      </c>
      <c r="J72" s="53">
        <v>70</v>
      </c>
      <c r="K72" s="30"/>
      <c r="L72" s="31"/>
      <c r="M72" s="30"/>
      <c r="N72" s="30" t="s">
        <v>372</v>
      </c>
      <c r="O72" s="30"/>
      <c r="P72" s="30" t="s">
        <v>35</v>
      </c>
      <c r="Q72" s="30" t="s">
        <v>35</v>
      </c>
      <c r="R72" s="30">
        <v>1823</v>
      </c>
      <c r="S72" s="30">
        <v>501</v>
      </c>
      <c r="T72" s="30"/>
    </row>
    <row r="73" s="8" customFormat="1" ht="64" customHeight="1" spans="1:20">
      <c r="A73" s="35">
        <v>11.4</v>
      </c>
      <c r="B73" s="30" t="s">
        <v>373</v>
      </c>
      <c r="C73" s="30" t="s">
        <v>364</v>
      </c>
      <c r="D73" s="30" t="s">
        <v>64</v>
      </c>
      <c r="E73" s="31" t="s">
        <v>374</v>
      </c>
      <c r="F73" s="53" t="s">
        <v>52</v>
      </c>
      <c r="G73" s="53" t="s">
        <v>366</v>
      </c>
      <c r="H73" s="68" t="s">
        <v>375</v>
      </c>
      <c r="I73" s="52">
        <f t="shared" ref="I73:I91" si="3">SUM(J73:M73)</f>
        <v>80</v>
      </c>
      <c r="J73" s="53">
        <v>80</v>
      </c>
      <c r="K73" s="30"/>
      <c r="L73" s="31"/>
      <c r="M73" s="30"/>
      <c r="N73" s="30" t="s">
        <v>376</v>
      </c>
      <c r="O73" s="30"/>
      <c r="P73" s="30" t="s">
        <v>35</v>
      </c>
      <c r="Q73" s="30" t="s">
        <v>123</v>
      </c>
      <c r="R73" s="30">
        <v>1400</v>
      </c>
      <c r="S73" s="30">
        <v>231</v>
      </c>
      <c r="T73" s="30"/>
    </row>
    <row r="74" s="8" customFormat="1" ht="85" customHeight="1" spans="1:20">
      <c r="A74" s="35">
        <v>11.5</v>
      </c>
      <c r="B74" s="30" t="s">
        <v>377</v>
      </c>
      <c r="C74" s="30" t="s">
        <v>364</v>
      </c>
      <c r="D74" s="30" t="s">
        <v>64</v>
      </c>
      <c r="E74" s="31" t="s">
        <v>378</v>
      </c>
      <c r="F74" s="53" t="s">
        <v>105</v>
      </c>
      <c r="G74" s="53" t="s">
        <v>366</v>
      </c>
      <c r="H74" s="44" t="s">
        <v>379</v>
      </c>
      <c r="I74" s="52">
        <f t="shared" si="3"/>
        <v>40</v>
      </c>
      <c r="J74" s="53">
        <v>40</v>
      </c>
      <c r="K74" s="30"/>
      <c r="L74" s="31"/>
      <c r="M74" s="30"/>
      <c r="N74" s="30" t="s">
        <v>380</v>
      </c>
      <c r="O74" s="30"/>
      <c r="P74" s="30" t="s">
        <v>35</v>
      </c>
      <c r="Q74" s="30" t="s">
        <v>123</v>
      </c>
      <c r="R74" s="30">
        <v>1619</v>
      </c>
      <c r="S74" s="30">
        <v>429</v>
      </c>
      <c r="T74" s="30"/>
    </row>
    <row r="75" s="8" customFormat="1" ht="87" customHeight="1" spans="1:20">
      <c r="A75" s="35">
        <v>11.6</v>
      </c>
      <c r="B75" s="30" t="s">
        <v>381</v>
      </c>
      <c r="C75" s="30" t="s">
        <v>364</v>
      </c>
      <c r="D75" s="30" t="s">
        <v>382</v>
      </c>
      <c r="E75" s="31" t="s">
        <v>383</v>
      </c>
      <c r="F75" s="53" t="s">
        <v>132</v>
      </c>
      <c r="G75" s="53" t="s">
        <v>366</v>
      </c>
      <c r="H75" s="44" t="s">
        <v>384</v>
      </c>
      <c r="I75" s="52">
        <f t="shared" si="3"/>
        <v>98.5</v>
      </c>
      <c r="J75" s="53">
        <v>98.5</v>
      </c>
      <c r="K75" s="30"/>
      <c r="L75" s="31"/>
      <c r="M75" s="30"/>
      <c r="N75" s="30" t="s">
        <v>385</v>
      </c>
      <c r="O75" s="30"/>
      <c r="P75" s="30" t="s">
        <v>35</v>
      </c>
      <c r="Q75" s="30" t="s">
        <v>35</v>
      </c>
      <c r="R75" s="30">
        <v>4529</v>
      </c>
      <c r="S75" s="30">
        <v>2627</v>
      </c>
      <c r="T75" s="30"/>
    </row>
    <row r="76" s="8" customFormat="1" ht="82" customHeight="1" spans="1:20">
      <c r="A76" s="35">
        <v>11.7</v>
      </c>
      <c r="B76" s="30" t="s">
        <v>386</v>
      </c>
      <c r="C76" s="30" t="s">
        <v>364</v>
      </c>
      <c r="D76" s="30" t="s">
        <v>29</v>
      </c>
      <c r="E76" s="31" t="s">
        <v>387</v>
      </c>
      <c r="F76" s="53" t="s">
        <v>146</v>
      </c>
      <c r="G76" s="53" t="s">
        <v>366</v>
      </c>
      <c r="H76" s="44" t="s">
        <v>388</v>
      </c>
      <c r="I76" s="52">
        <f t="shared" si="3"/>
        <v>21</v>
      </c>
      <c r="J76" s="53">
        <v>21</v>
      </c>
      <c r="K76" s="30"/>
      <c r="L76" s="31"/>
      <c r="M76" s="30"/>
      <c r="N76" s="30" t="s">
        <v>389</v>
      </c>
      <c r="O76" s="30"/>
      <c r="P76" s="30" t="s">
        <v>35</v>
      </c>
      <c r="Q76" s="30" t="s">
        <v>35</v>
      </c>
      <c r="R76" s="30">
        <v>28</v>
      </c>
      <c r="S76" s="30">
        <v>8</v>
      </c>
      <c r="T76" s="30"/>
    </row>
    <row r="77" s="8" customFormat="1" ht="69" customHeight="1" spans="1:20">
      <c r="A77" s="35">
        <v>11.8</v>
      </c>
      <c r="B77" s="30" t="s">
        <v>390</v>
      </c>
      <c r="C77" s="30" t="s">
        <v>359</v>
      </c>
      <c r="D77" s="30" t="s">
        <v>29</v>
      </c>
      <c r="E77" s="31" t="s">
        <v>391</v>
      </c>
      <c r="F77" s="53" t="s">
        <v>52</v>
      </c>
      <c r="G77" s="53" t="s">
        <v>357</v>
      </c>
      <c r="H77" s="44" t="s">
        <v>392</v>
      </c>
      <c r="I77" s="52">
        <f t="shared" si="3"/>
        <v>14.5</v>
      </c>
      <c r="J77" s="53">
        <v>14.5</v>
      </c>
      <c r="K77" s="30"/>
      <c r="L77" s="31"/>
      <c r="M77" s="30"/>
      <c r="N77" s="30" t="s">
        <v>393</v>
      </c>
      <c r="O77" s="30"/>
      <c r="P77" s="30" t="s">
        <v>35</v>
      </c>
      <c r="Q77" s="30" t="s">
        <v>35</v>
      </c>
      <c r="R77" s="30">
        <v>806</v>
      </c>
      <c r="S77" s="30">
        <v>137</v>
      </c>
      <c r="T77" s="30"/>
    </row>
    <row r="78" s="8" customFormat="1" ht="100" customHeight="1" spans="1:20">
      <c r="A78" s="35">
        <v>11.9</v>
      </c>
      <c r="B78" s="30" t="s">
        <v>394</v>
      </c>
      <c r="C78" s="30" t="s">
        <v>359</v>
      </c>
      <c r="D78" s="30" t="s">
        <v>29</v>
      </c>
      <c r="E78" s="31" t="s">
        <v>395</v>
      </c>
      <c r="F78" s="53" t="s">
        <v>58</v>
      </c>
      <c r="G78" s="53" t="s">
        <v>357</v>
      </c>
      <c r="H78" s="44" t="s">
        <v>396</v>
      </c>
      <c r="I78" s="52">
        <f t="shared" si="3"/>
        <v>135</v>
      </c>
      <c r="J78" s="53">
        <v>135</v>
      </c>
      <c r="K78" s="30"/>
      <c r="L78" s="31"/>
      <c r="M78" s="30"/>
      <c r="N78" s="30" t="s">
        <v>397</v>
      </c>
      <c r="O78" s="30"/>
      <c r="P78" s="30" t="s">
        <v>35</v>
      </c>
      <c r="Q78" s="30" t="s">
        <v>35</v>
      </c>
      <c r="R78" s="30">
        <v>4611</v>
      </c>
      <c r="S78" s="30">
        <v>2278</v>
      </c>
      <c r="T78" s="30"/>
    </row>
    <row r="79" customFormat="1" ht="52" customHeight="1" spans="1:20">
      <c r="A79" s="35">
        <v>12</v>
      </c>
      <c r="B79" s="30" t="s">
        <v>398</v>
      </c>
      <c r="C79" s="30"/>
      <c r="D79" s="30"/>
      <c r="E79" s="30"/>
      <c r="F79" s="30"/>
      <c r="G79" s="32" t="s">
        <v>399</v>
      </c>
      <c r="H79" s="44"/>
      <c r="I79" s="52">
        <f t="shared" si="3"/>
        <v>2580</v>
      </c>
      <c r="J79" s="52">
        <f>SUM(J80:J90)</f>
        <v>1800</v>
      </c>
      <c r="K79" s="52">
        <f>SUM(K80:K90)</f>
        <v>0</v>
      </c>
      <c r="L79" s="52">
        <f>SUM(L80:L90)</f>
        <v>620</v>
      </c>
      <c r="M79" s="52">
        <f>SUM(M80:M90)</f>
        <v>160</v>
      </c>
      <c r="N79" s="30"/>
      <c r="O79" s="30"/>
      <c r="P79" s="30"/>
      <c r="Q79" s="30"/>
      <c r="R79" s="30"/>
      <c r="S79" s="30"/>
      <c r="T79" s="30"/>
    </row>
    <row r="80" customFormat="1" ht="185" customHeight="1" spans="1:20">
      <c r="A80" s="35">
        <v>12.1</v>
      </c>
      <c r="B80" s="32" t="s">
        <v>400</v>
      </c>
      <c r="C80" s="30" t="s">
        <v>401</v>
      </c>
      <c r="D80" s="32" t="s">
        <v>29</v>
      </c>
      <c r="E80" s="32" t="s">
        <v>402</v>
      </c>
      <c r="F80" s="32" t="s">
        <v>146</v>
      </c>
      <c r="G80" s="32" t="s">
        <v>399</v>
      </c>
      <c r="H80" s="87" t="s">
        <v>403</v>
      </c>
      <c r="I80" s="52">
        <f t="shared" si="3"/>
        <v>200</v>
      </c>
      <c r="J80" s="127">
        <v>200</v>
      </c>
      <c r="K80" s="127"/>
      <c r="L80" s="53"/>
      <c r="M80" s="127"/>
      <c r="N80" s="87" t="s">
        <v>404</v>
      </c>
      <c r="O80" s="87"/>
      <c r="P80" s="82" t="s">
        <v>35</v>
      </c>
      <c r="Q80" s="82" t="s">
        <v>35</v>
      </c>
      <c r="R80" s="137">
        <v>5483</v>
      </c>
      <c r="S80" s="137">
        <v>1785</v>
      </c>
      <c r="T80" s="87"/>
    </row>
    <row r="81" customFormat="1" ht="63" customHeight="1" spans="1:20">
      <c r="A81" s="55">
        <v>12.2</v>
      </c>
      <c r="B81" s="30" t="s">
        <v>405</v>
      </c>
      <c r="C81" s="36" t="s">
        <v>227</v>
      </c>
      <c r="D81" s="36" t="s">
        <v>29</v>
      </c>
      <c r="E81" s="36" t="s">
        <v>406</v>
      </c>
      <c r="F81" s="36" t="s">
        <v>43</v>
      </c>
      <c r="G81" s="39" t="s">
        <v>399</v>
      </c>
      <c r="H81" s="52" t="s">
        <v>407</v>
      </c>
      <c r="I81" s="52">
        <f t="shared" si="3"/>
        <v>100</v>
      </c>
      <c r="J81" s="53">
        <v>100</v>
      </c>
      <c r="K81" s="128"/>
      <c r="L81" s="129"/>
      <c r="M81" s="76"/>
      <c r="N81" s="36" t="s">
        <v>408</v>
      </c>
      <c r="O81" s="36" t="s">
        <v>308</v>
      </c>
      <c r="P81" s="36" t="s">
        <v>35</v>
      </c>
      <c r="Q81" s="42" t="s">
        <v>35</v>
      </c>
      <c r="R81" s="42" t="s">
        <v>409</v>
      </c>
      <c r="S81" s="42" t="s">
        <v>410</v>
      </c>
      <c r="T81" s="36"/>
    </row>
    <row r="82" customFormat="1" ht="84" customHeight="1" spans="1:20">
      <c r="A82" s="35">
        <v>12.3</v>
      </c>
      <c r="B82" s="30" t="s">
        <v>411</v>
      </c>
      <c r="C82" s="118" t="s">
        <v>412</v>
      </c>
      <c r="D82" s="36" t="s">
        <v>29</v>
      </c>
      <c r="E82" s="36" t="s">
        <v>413</v>
      </c>
      <c r="F82" s="36" t="s">
        <v>52</v>
      </c>
      <c r="G82" s="39" t="s">
        <v>399</v>
      </c>
      <c r="H82" s="52" t="s">
        <v>414</v>
      </c>
      <c r="I82" s="52">
        <f t="shared" si="3"/>
        <v>535</v>
      </c>
      <c r="J82" s="53">
        <v>420</v>
      </c>
      <c r="K82" s="128"/>
      <c r="L82" s="129"/>
      <c r="M82" s="76">
        <v>115</v>
      </c>
      <c r="N82" s="36" t="s">
        <v>415</v>
      </c>
      <c r="O82" s="36"/>
      <c r="P82" s="36" t="s">
        <v>35</v>
      </c>
      <c r="Q82" s="42" t="s">
        <v>35</v>
      </c>
      <c r="R82" s="42"/>
      <c r="S82" s="42"/>
      <c r="T82" s="36"/>
    </row>
    <row r="83" customFormat="1" ht="77" customHeight="1" spans="1:20">
      <c r="A83" s="55">
        <v>12.4</v>
      </c>
      <c r="B83" s="30" t="s">
        <v>416</v>
      </c>
      <c r="C83" s="118"/>
      <c r="D83" s="36" t="s">
        <v>29</v>
      </c>
      <c r="E83" s="36" t="s">
        <v>417</v>
      </c>
      <c r="F83" s="36" t="s">
        <v>52</v>
      </c>
      <c r="G83" s="39" t="s">
        <v>399</v>
      </c>
      <c r="H83" s="52" t="s">
        <v>418</v>
      </c>
      <c r="I83" s="52">
        <f t="shared" si="3"/>
        <v>80</v>
      </c>
      <c r="J83" s="53">
        <v>80</v>
      </c>
      <c r="K83" s="128"/>
      <c r="L83" s="129"/>
      <c r="M83" s="76"/>
      <c r="N83" s="36" t="s">
        <v>419</v>
      </c>
      <c r="O83" s="36"/>
      <c r="P83" s="36" t="s">
        <v>35</v>
      </c>
      <c r="Q83" s="42" t="s">
        <v>35</v>
      </c>
      <c r="R83" s="42">
        <v>890</v>
      </c>
      <c r="S83" s="42">
        <v>376</v>
      </c>
      <c r="T83" s="36"/>
    </row>
    <row r="84" customFormat="1" ht="72" customHeight="1" spans="1:20">
      <c r="A84" s="35">
        <v>12.5</v>
      </c>
      <c r="B84" s="30" t="s">
        <v>420</v>
      </c>
      <c r="C84" s="30" t="s">
        <v>421</v>
      </c>
      <c r="D84" s="30" t="s">
        <v>29</v>
      </c>
      <c r="E84" s="30" t="s">
        <v>422</v>
      </c>
      <c r="F84" s="30" t="s">
        <v>80</v>
      </c>
      <c r="G84" s="31" t="s">
        <v>399</v>
      </c>
      <c r="H84" s="44" t="s">
        <v>423</v>
      </c>
      <c r="I84" s="52">
        <f t="shared" si="3"/>
        <v>180</v>
      </c>
      <c r="J84" s="53">
        <v>180</v>
      </c>
      <c r="K84" s="128"/>
      <c r="L84" s="128"/>
      <c r="M84" s="129"/>
      <c r="N84" s="130" t="s">
        <v>424</v>
      </c>
      <c r="O84" s="131"/>
      <c r="P84" s="40" t="s">
        <v>35</v>
      </c>
      <c r="Q84" s="40" t="s">
        <v>35</v>
      </c>
      <c r="R84" s="138"/>
      <c r="S84" s="138"/>
      <c r="T84" s="139"/>
    </row>
    <row r="85" customFormat="1" ht="111" customHeight="1" spans="1:20">
      <c r="A85" s="35">
        <v>12.6</v>
      </c>
      <c r="B85" s="36" t="s">
        <v>425</v>
      </c>
      <c r="C85" s="30" t="s">
        <v>401</v>
      </c>
      <c r="D85" s="36" t="s">
        <v>29</v>
      </c>
      <c r="E85" s="36" t="s">
        <v>426</v>
      </c>
      <c r="F85" s="36" t="s">
        <v>105</v>
      </c>
      <c r="G85" s="36" t="s">
        <v>399</v>
      </c>
      <c r="H85" s="39" t="s">
        <v>427</v>
      </c>
      <c r="I85" s="52">
        <f t="shared" si="3"/>
        <v>100</v>
      </c>
      <c r="J85" s="53">
        <v>100</v>
      </c>
      <c r="K85" s="128"/>
      <c r="L85" s="128"/>
      <c r="M85" s="129"/>
      <c r="N85" s="36" t="s">
        <v>428</v>
      </c>
      <c r="O85" s="36" t="s">
        <v>429</v>
      </c>
      <c r="P85" s="36" t="s">
        <v>35</v>
      </c>
      <c r="Q85" s="36" t="s">
        <v>35</v>
      </c>
      <c r="R85" s="42">
        <v>1214</v>
      </c>
      <c r="S85" s="42">
        <v>46</v>
      </c>
      <c r="T85" s="36"/>
    </row>
    <row r="86" s="1" customFormat="1" ht="392" customHeight="1" spans="1:20">
      <c r="A86" s="35">
        <v>12.7</v>
      </c>
      <c r="B86" s="118" t="s">
        <v>430</v>
      </c>
      <c r="C86" s="118" t="s">
        <v>412</v>
      </c>
      <c r="D86" s="118" t="s">
        <v>431</v>
      </c>
      <c r="E86" s="118" t="s">
        <v>432</v>
      </c>
      <c r="F86" s="118" t="s">
        <v>132</v>
      </c>
      <c r="G86" s="118" t="s">
        <v>399</v>
      </c>
      <c r="H86" s="119" t="s">
        <v>433</v>
      </c>
      <c r="I86" s="52">
        <f t="shared" si="3"/>
        <v>100</v>
      </c>
      <c r="J86" s="85">
        <v>100</v>
      </c>
      <c r="K86" s="85"/>
      <c r="L86" s="85"/>
      <c r="M86" s="85"/>
      <c r="N86" s="82" t="s">
        <v>434</v>
      </c>
      <c r="O86" s="132" t="s">
        <v>435</v>
      </c>
      <c r="P86" s="82" t="s">
        <v>35</v>
      </c>
      <c r="Q86" s="82" t="s">
        <v>35</v>
      </c>
      <c r="R86" s="108">
        <v>23479</v>
      </c>
      <c r="S86" s="108">
        <v>12839</v>
      </c>
      <c r="T86" s="82"/>
    </row>
    <row r="87" s="1" customFormat="1" ht="60" customHeight="1" spans="1:20">
      <c r="A87" s="54">
        <v>12.8</v>
      </c>
      <c r="B87" s="30" t="s">
        <v>436</v>
      </c>
      <c r="C87" s="36" t="s">
        <v>298</v>
      </c>
      <c r="D87" s="36" t="s">
        <v>29</v>
      </c>
      <c r="E87" s="36" t="s">
        <v>437</v>
      </c>
      <c r="F87" s="36" t="s">
        <v>194</v>
      </c>
      <c r="G87" s="39" t="s">
        <v>399</v>
      </c>
      <c r="H87" s="52" t="s">
        <v>438</v>
      </c>
      <c r="I87" s="52">
        <f t="shared" si="3"/>
        <v>105</v>
      </c>
      <c r="J87" s="53">
        <v>100</v>
      </c>
      <c r="K87" s="128"/>
      <c r="L87" s="129"/>
      <c r="M87" s="76">
        <v>5</v>
      </c>
      <c r="N87" s="36" t="s">
        <v>439</v>
      </c>
      <c r="O87" s="36" t="s">
        <v>440</v>
      </c>
      <c r="P87" s="36" t="s">
        <v>35</v>
      </c>
      <c r="Q87" s="42" t="s">
        <v>35</v>
      </c>
      <c r="R87" s="42">
        <v>16508</v>
      </c>
      <c r="S87" s="42">
        <v>773</v>
      </c>
      <c r="T87" s="36"/>
    </row>
    <row r="88" s="1" customFormat="1" ht="68" customHeight="1" spans="1:20">
      <c r="A88" s="55">
        <v>12.9</v>
      </c>
      <c r="B88" s="30" t="s">
        <v>441</v>
      </c>
      <c r="C88" s="36" t="s">
        <v>29</v>
      </c>
      <c r="D88" s="36" t="s">
        <v>442</v>
      </c>
      <c r="E88" s="36" t="s">
        <v>443</v>
      </c>
      <c r="F88" s="36" t="s">
        <v>399</v>
      </c>
      <c r="G88" s="39" t="s">
        <v>399</v>
      </c>
      <c r="H88" s="41" t="s">
        <v>444</v>
      </c>
      <c r="I88" s="52">
        <f t="shared" si="3"/>
        <v>620</v>
      </c>
      <c r="J88" s="53">
        <v>200</v>
      </c>
      <c r="K88" s="128"/>
      <c r="L88" s="53">
        <v>420</v>
      </c>
      <c r="M88" s="76"/>
      <c r="N88" s="36" t="s">
        <v>445</v>
      </c>
      <c r="O88" s="36"/>
      <c r="P88" s="36" t="s">
        <v>35</v>
      </c>
      <c r="Q88" s="42" t="s">
        <v>35</v>
      </c>
      <c r="R88" s="108">
        <v>21488</v>
      </c>
      <c r="S88" s="108">
        <v>12122</v>
      </c>
      <c r="T88" s="30"/>
    </row>
    <row r="89" s="1" customFormat="1" ht="68" customHeight="1" spans="1:20">
      <c r="A89" s="117">
        <v>12.1</v>
      </c>
      <c r="B89" s="30" t="s">
        <v>446</v>
      </c>
      <c r="C89" s="36" t="s">
        <v>431</v>
      </c>
      <c r="D89" s="36" t="s">
        <v>447</v>
      </c>
      <c r="E89" s="36" t="s">
        <v>448</v>
      </c>
      <c r="F89" s="36" t="s">
        <v>399</v>
      </c>
      <c r="G89" s="39" t="s">
        <v>399</v>
      </c>
      <c r="H89" s="41" t="s">
        <v>449</v>
      </c>
      <c r="I89" s="52">
        <f t="shared" si="3"/>
        <v>400</v>
      </c>
      <c r="J89" s="53">
        <v>200</v>
      </c>
      <c r="K89" s="128"/>
      <c r="L89" s="53">
        <v>200</v>
      </c>
      <c r="M89" s="76"/>
      <c r="N89" s="108" t="s">
        <v>445</v>
      </c>
      <c r="O89" s="80"/>
      <c r="P89" s="80" t="s">
        <v>35</v>
      </c>
      <c r="Q89" s="80" t="s">
        <v>35</v>
      </c>
      <c r="R89" s="30">
        <v>24456</v>
      </c>
      <c r="S89" s="30">
        <v>1769</v>
      </c>
      <c r="T89" s="30"/>
    </row>
    <row r="90" s="1" customFormat="1" ht="68" customHeight="1" spans="1:20">
      <c r="A90" s="120">
        <v>12.11</v>
      </c>
      <c r="B90" s="48" t="s">
        <v>450</v>
      </c>
      <c r="C90" s="121" t="s">
        <v>412</v>
      </c>
      <c r="D90" s="49" t="s">
        <v>29</v>
      </c>
      <c r="E90" s="49" t="s">
        <v>451</v>
      </c>
      <c r="F90" s="49" t="s">
        <v>52</v>
      </c>
      <c r="G90" s="50" t="s">
        <v>399</v>
      </c>
      <c r="H90" s="94" t="s">
        <v>452</v>
      </c>
      <c r="I90" s="52">
        <f t="shared" si="3"/>
        <v>160</v>
      </c>
      <c r="J90" s="92">
        <v>120</v>
      </c>
      <c r="K90" s="133"/>
      <c r="L90" s="134"/>
      <c r="M90" s="83">
        <v>40</v>
      </c>
      <c r="N90" s="49" t="s">
        <v>453</v>
      </c>
      <c r="O90" s="49"/>
      <c r="P90" s="49" t="s">
        <v>35</v>
      </c>
      <c r="Q90" s="140" t="s">
        <v>35</v>
      </c>
      <c r="R90" s="140"/>
      <c r="S90" s="140"/>
      <c r="T90" s="49"/>
    </row>
    <row r="91" ht="45" customHeight="1" spans="1:20">
      <c r="A91" s="122"/>
      <c r="B91" s="26" t="s">
        <v>454</v>
      </c>
      <c r="C91" s="26"/>
      <c r="D91" s="26"/>
      <c r="E91" s="26"/>
      <c r="F91" s="26"/>
      <c r="G91" s="26"/>
      <c r="H91" s="29"/>
      <c r="I91" s="52">
        <f t="shared" si="3"/>
        <v>0</v>
      </c>
      <c r="J91" s="52">
        <f>SUM(K91:N91)</f>
        <v>0</v>
      </c>
      <c r="K91" s="52">
        <f>SUM(L91:O91)</f>
        <v>0</v>
      </c>
      <c r="L91" s="52">
        <f>SUM(M91:P91)</f>
        <v>0</v>
      </c>
      <c r="M91" s="52">
        <f>SUM(N91:Q91)</f>
        <v>0</v>
      </c>
      <c r="N91" s="90"/>
      <c r="O91" s="90"/>
      <c r="P91" s="90"/>
      <c r="Q91" s="90"/>
      <c r="R91" s="90"/>
      <c r="S91" s="90"/>
      <c r="T91" s="90"/>
    </row>
    <row r="92" ht="45" customHeight="1" spans="1:20">
      <c r="A92" s="23"/>
      <c r="B92" s="26" t="s">
        <v>455</v>
      </c>
      <c r="C92" s="26"/>
      <c r="D92" s="26"/>
      <c r="E92" s="26"/>
      <c r="F92" s="26"/>
      <c r="G92" s="26"/>
      <c r="H92" s="29"/>
      <c r="I92" s="52">
        <f>I93</f>
        <v>860</v>
      </c>
      <c r="J92" s="52">
        <f>J93</f>
        <v>860</v>
      </c>
      <c r="K92" s="52">
        <f>K93</f>
        <v>0</v>
      </c>
      <c r="L92" s="52">
        <f>L93</f>
        <v>0</v>
      </c>
      <c r="M92" s="52">
        <f>M93</f>
        <v>0</v>
      </c>
      <c r="N92" s="90"/>
      <c r="O92" s="90"/>
      <c r="P92" s="90"/>
      <c r="Q92" s="90"/>
      <c r="R92" s="90"/>
      <c r="S92" s="90"/>
      <c r="T92" s="90"/>
    </row>
    <row r="93" s="9" customFormat="1" ht="115" customHeight="1" spans="1:20">
      <c r="A93" s="35">
        <v>1</v>
      </c>
      <c r="B93" s="30" t="s">
        <v>456</v>
      </c>
      <c r="C93" s="30" t="s">
        <v>457</v>
      </c>
      <c r="D93" s="30" t="s">
        <v>29</v>
      </c>
      <c r="E93" s="30" t="s">
        <v>458</v>
      </c>
      <c r="F93" s="30" t="s">
        <v>459</v>
      </c>
      <c r="G93" s="31" t="s">
        <v>460</v>
      </c>
      <c r="H93" s="44" t="s">
        <v>461</v>
      </c>
      <c r="I93" s="52">
        <f>SUM(J93:M93)</f>
        <v>860</v>
      </c>
      <c r="J93" s="53">
        <v>860</v>
      </c>
      <c r="K93" s="53"/>
      <c r="L93" s="53"/>
      <c r="M93" s="30"/>
      <c r="N93" s="30" t="s">
        <v>462</v>
      </c>
      <c r="O93" s="30" t="s">
        <v>463</v>
      </c>
      <c r="P93" s="30" t="s">
        <v>35</v>
      </c>
      <c r="Q93" s="30" t="s">
        <v>36</v>
      </c>
      <c r="R93" s="30">
        <v>2000</v>
      </c>
      <c r="S93" s="30">
        <v>2000</v>
      </c>
      <c r="T93" s="30"/>
    </row>
    <row r="94" ht="40" customHeight="1" spans="1:20">
      <c r="A94" s="23"/>
      <c r="B94" s="26" t="s">
        <v>464</v>
      </c>
      <c r="C94" s="26"/>
      <c r="D94" s="26"/>
      <c r="E94" s="26"/>
      <c r="F94" s="26"/>
      <c r="G94" s="26"/>
      <c r="H94" s="29"/>
      <c r="I94" s="52">
        <f>SUM(J94:M94)</f>
        <v>0</v>
      </c>
      <c r="J94" s="52">
        <f>SUM(K94:N94)</f>
        <v>0</v>
      </c>
      <c r="K94" s="52">
        <f>SUM(L94:O94)</f>
        <v>0</v>
      </c>
      <c r="L94" s="52">
        <f>SUM(M94:P94)</f>
        <v>0</v>
      </c>
      <c r="M94" s="52">
        <f>SUM(N94:Q94)</f>
        <v>0</v>
      </c>
      <c r="N94" s="90"/>
      <c r="O94" s="90"/>
      <c r="P94" s="90"/>
      <c r="Q94" s="90"/>
      <c r="R94" s="90"/>
      <c r="S94" s="90"/>
      <c r="T94" s="90"/>
    </row>
    <row r="95" ht="100" customHeight="1" spans="1:20">
      <c r="A95" s="123" t="s">
        <v>465</v>
      </c>
      <c r="B95" s="124"/>
      <c r="C95" s="124"/>
      <c r="D95" s="125"/>
      <c r="E95" s="125"/>
      <c r="F95" s="124"/>
      <c r="G95" s="124"/>
      <c r="H95" s="124"/>
      <c r="I95" s="125"/>
      <c r="J95" s="125"/>
      <c r="K95" s="125"/>
      <c r="L95" s="125"/>
      <c r="M95" s="125"/>
      <c r="N95" s="135"/>
      <c r="O95" s="135"/>
      <c r="P95" s="135"/>
      <c r="Q95" s="135"/>
      <c r="R95" s="135"/>
      <c r="S95" s="135"/>
      <c r="T95" s="135"/>
    </row>
  </sheetData>
  <autoFilter ref="A4:T95">
    <extLst/>
  </autoFilter>
  <mergeCells count="24">
    <mergeCell ref="A2:T2"/>
    <mergeCell ref="I3:M3"/>
    <mergeCell ref="B6:G6"/>
    <mergeCell ref="B37:G37"/>
    <mergeCell ref="B40:G40"/>
    <mergeCell ref="B91:G91"/>
    <mergeCell ref="B92:G92"/>
    <mergeCell ref="B94:G94"/>
    <mergeCell ref="A95:T95"/>
    <mergeCell ref="A3:A4"/>
    <mergeCell ref="B3:B4"/>
    <mergeCell ref="C3:C4"/>
    <mergeCell ref="D3:D4"/>
    <mergeCell ref="E3:E4"/>
    <mergeCell ref="F3:F4"/>
    <mergeCell ref="G3:G4"/>
    <mergeCell ref="H3:H4"/>
    <mergeCell ref="N3:N4"/>
    <mergeCell ref="O3:O4"/>
    <mergeCell ref="P3:P4"/>
    <mergeCell ref="Q3:Q4"/>
    <mergeCell ref="R3:R4"/>
    <mergeCell ref="S3:S4"/>
    <mergeCell ref="T3:T4"/>
  </mergeCells>
  <conditionalFormatting sqref="C56">
    <cfRule type="duplicateValues" dxfId="0" priority="4"/>
  </conditionalFormatting>
  <conditionalFormatting sqref="O56">
    <cfRule type="duplicateValues" dxfId="1" priority="3"/>
  </conditionalFormatting>
  <conditionalFormatting sqref="O57">
    <cfRule type="duplicateValues" dxfId="1" priority="1"/>
  </conditionalFormatting>
  <printOptions horizontalCentered="1"/>
  <pageMargins left="0.314583333333333" right="0.306944444444444" top="0.275" bottom="0.432638888888889" header="0.298611111111111" footer="0.275"/>
  <pageSetup paperSize="8"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弥渡县巩固拓展脱贫攻坚成果和乡村振兴项目库(2026年度)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Jiangkc</dc:creator>
  <cp:lastModifiedBy>lenovo</cp:lastModifiedBy>
  <dcterms:created xsi:type="dcterms:W3CDTF">2021-02-17T02:10:00Z</dcterms:created>
  <cp:lastPrinted>2023-05-29T08:10:00Z</cp:lastPrinted>
  <dcterms:modified xsi:type="dcterms:W3CDTF">2025-12-31T03:11:12Z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AD0EB859EDE143D2B3D6354ADF0EC2BC</vt:lpwstr>
  </property>
  <property fmtid="{D5CDD505-2E9C-101B-9397-08002B2CF9AE}" pid="4" name="KSOReadingLayout">
    <vt:bool>true</vt:bool>
  </property>
  <property fmtid="{D5CDD505-2E9C-101B-9397-08002B2CF9AE}" pid="5" name="CalculationRule">
    <vt:i4>0</vt:i4>
  </property>
</Properties>
</file>